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160" windowHeight="11910"/>
  </bookViews>
  <sheets>
    <sheet name="Общий показатель" sheetId="2" r:id="rId1"/>
    <sheet name="Лист1" sheetId="3" state="hidden" r:id="rId2"/>
  </sheets>
  <definedNames>
    <definedName name="_xlnm._FilterDatabase" localSheetId="0" hidden="1">'Общий показатель'!$A$8:$U$183</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6" i="2" l="1"/>
  <c r="N96" i="2"/>
  <c r="P96" i="2" s="1"/>
  <c r="I96" i="2"/>
  <c r="E96" i="2"/>
  <c r="S21" i="2"/>
  <c r="N21" i="2"/>
  <c r="P21" i="2" s="1"/>
  <c r="I21" i="2"/>
  <c r="E21" i="2"/>
  <c r="S20" i="2"/>
  <c r="N20" i="2"/>
  <c r="P20" i="2" s="1"/>
  <c r="I20" i="2"/>
  <c r="E20" i="2"/>
  <c r="S19" i="2"/>
  <c r="N19" i="2"/>
  <c r="P19" i="2" s="1"/>
  <c r="I19" i="2"/>
  <c r="E19" i="2"/>
  <c r="S18" i="2"/>
  <c r="N18" i="2"/>
  <c r="P18" i="2" s="1"/>
  <c r="I18" i="2"/>
  <c r="E18" i="2"/>
  <c r="S22" i="2"/>
  <c r="N22" i="2"/>
  <c r="P22" i="2" s="1"/>
  <c r="I22" i="2"/>
  <c r="E22" i="2"/>
  <c r="S17" i="2"/>
  <c r="N17" i="2"/>
  <c r="P17" i="2" s="1"/>
  <c r="I17" i="2"/>
  <c r="E17" i="2"/>
  <c r="S16" i="2"/>
  <c r="N16" i="2"/>
  <c r="P16" i="2" s="1"/>
  <c r="I16" i="2"/>
  <c r="E16" i="2"/>
  <c r="T20" i="2" l="1"/>
  <c r="T21" i="2"/>
  <c r="T96" i="2"/>
  <c r="T17" i="2"/>
  <c r="T22" i="2"/>
  <c r="T16" i="2"/>
  <c r="T19" i="2"/>
  <c r="T18" i="2"/>
  <c r="R145" i="2"/>
  <c r="Q145" i="2"/>
  <c r="O145" i="2"/>
  <c r="M145" i="2"/>
  <c r="L145" i="2"/>
  <c r="K145" i="2"/>
  <c r="J145" i="2"/>
  <c r="H145" i="2"/>
  <c r="G145" i="2"/>
  <c r="F145" i="2"/>
  <c r="D145" i="2"/>
  <c r="S144" i="2"/>
  <c r="N144" i="2"/>
  <c r="P144" i="2" s="1"/>
  <c r="I144" i="2"/>
  <c r="E144" i="2"/>
  <c r="S140" i="2"/>
  <c r="N140" i="2"/>
  <c r="P140" i="2" s="1"/>
  <c r="I140" i="2"/>
  <c r="E140" i="2"/>
  <c r="S143" i="2"/>
  <c r="N143" i="2"/>
  <c r="P143" i="2" s="1"/>
  <c r="I143" i="2"/>
  <c r="E143" i="2"/>
  <c r="S142" i="2"/>
  <c r="N142" i="2"/>
  <c r="P142" i="2" s="1"/>
  <c r="I142" i="2"/>
  <c r="E142" i="2"/>
  <c r="S141" i="2"/>
  <c r="N141" i="2"/>
  <c r="I141" i="2"/>
  <c r="E141" i="2"/>
  <c r="R113" i="2"/>
  <c r="Q113" i="2"/>
  <c r="O113" i="2"/>
  <c r="M113" i="2"/>
  <c r="L113" i="2"/>
  <c r="K113" i="2"/>
  <c r="J113" i="2"/>
  <c r="H113" i="2"/>
  <c r="G113" i="2"/>
  <c r="F113" i="2"/>
  <c r="D113" i="2"/>
  <c r="S104" i="2"/>
  <c r="N104" i="2"/>
  <c r="P104" i="2" s="1"/>
  <c r="I104" i="2"/>
  <c r="E104" i="2"/>
  <c r="S112" i="2"/>
  <c r="N112" i="2"/>
  <c r="P112" i="2" s="1"/>
  <c r="I112" i="2"/>
  <c r="E112" i="2"/>
  <c r="S111" i="2"/>
  <c r="N111" i="2"/>
  <c r="P111" i="2" s="1"/>
  <c r="I111" i="2"/>
  <c r="E111" i="2"/>
  <c r="S110" i="2"/>
  <c r="N110" i="2"/>
  <c r="P110" i="2" s="1"/>
  <c r="I110" i="2"/>
  <c r="E110" i="2"/>
  <c r="S109" i="2"/>
  <c r="N109" i="2"/>
  <c r="P109" i="2" s="1"/>
  <c r="I109" i="2"/>
  <c r="E109" i="2"/>
  <c r="S108" i="2"/>
  <c r="N108" i="2"/>
  <c r="P108" i="2" s="1"/>
  <c r="I108" i="2"/>
  <c r="E108" i="2"/>
  <c r="S103" i="2"/>
  <c r="N103" i="2"/>
  <c r="P103" i="2" s="1"/>
  <c r="I103" i="2"/>
  <c r="E103" i="2"/>
  <c r="S107" i="2"/>
  <c r="N107" i="2"/>
  <c r="P107" i="2" s="1"/>
  <c r="I107" i="2"/>
  <c r="E107" i="2"/>
  <c r="S106" i="2"/>
  <c r="N106" i="2"/>
  <c r="P106" i="2" s="1"/>
  <c r="I106" i="2"/>
  <c r="E106" i="2"/>
  <c r="S105" i="2"/>
  <c r="N105" i="2"/>
  <c r="P105" i="2" s="1"/>
  <c r="I105" i="2"/>
  <c r="E105" i="2"/>
  <c r="R102" i="2"/>
  <c r="Q102" i="2"/>
  <c r="O102" i="2"/>
  <c r="M102" i="2"/>
  <c r="L102" i="2"/>
  <c r="K102" i="2"/>
  <c r="J102" i="2"/>
  <c r="H102" i="2"/>
  <c r="G102" i="2"/>
  <c r="F102" i="2"/>
  <c r="D102" i="2"/>
  <c r="S101" i="2"/>
  <c r="N101" i="2"/>
  <c r="P101" i="2" s="1"/>
  <c r="I101" i="2"/>
  <c r="E101" i="2"/>
  <c r="S98" i="2"/>
  <c r="N98" i="2"/>
  <c r="P98" i="2" s="1"/>
  <c r="I98" i="2"/>
  <c r="E98" i="2"/>
  <c r="S100" i="2"/>
  <c r="N100" i="2"/>
  <c r="P100" i="2" s="1"/>
  <c r="I100" i="2"/>
  <c r="E100" i="2"/>
  <c r="S99" i="2"/>
  <c r="N99" i="2"/>
  <c r="I99" i="2"/>
  <c r="E99" i="2"/>
  <c r="R97" i="2"/>
  <c r="Q97" i="2"/>
  <c r="O97" i="2"/>
  <c r="M97" i="2"/>
  <c r="L97" i="2"/>
  <c r="K97" i="2"/>
  <c r="J97" i="2"/>
  <c r="H97" i="2"/>
  <c r="G97" i="2"/>
  <c r="F97" i="2"/>
  <c r="D97" i="2"/>
  <c r="N97" i="2"/>
  <c r="R95" i="2"/>
  <c r="Q95" i="2"/>
  <c r="O95" i="2"/>
  <c r="M95" i="2"/>
  <c r="L95" i="2"/>
  <c r="K95" i="2"/>
  <c r="J95" i="2"/>
  <c r="H95" i="2"/>
  <c r="G95" i="2"/>
  <c r="F95" i="2"/>
  <c r="D95" i="2"/>
  <c r="S94" i="2"/>
  <c r="N94" i="2"/>
  <c r="P94" i="2" s="1"/>
  <c r="I94" i="2"/>
  <c r="E94" i="2"/>
  <c r="S90" i="2"/>
  <c r="N90" i="2"/>
  <c r="P90" i="2" s="1"/>
  <c r="I90" i="2"/>
  <c r="E90" i="2"/>
  <c r="S89" i="2"/>
  <c r="N89" i="2"/>
  <c r="P89" i="2" s="1"/>
  <c r="I89" i="2"/>
  <c r="E89" i="2"/>
  <c r="S93" i="2"/>
  <c r="N93" i="2"/>
  <c r="P93" i="2" s="1"/>
  <c r="I93" i="2"/>
  <c r="E93" i="2"/>
  <c r="S92" i="2"/>
  <c r="N92" i="2"/>
  <c r="P92" i="2" s="1"/>
  <c r="I92" i="2"/>
  <c r="E92" i="2"/>
  <c r="S91" i="2"/>
  <c r="N91" i="2"/>
  <c r="P91" i="2" s="1"/>
  <c r="I91" i="2"/>
  <c r="E91" i="2"/>
  <c r="R75" i="2"/>
  <c r="Q75" i="2"/>
  <c r="O75" i="2"/>
  <c r="M75" i="2"/>
  <c r="L75" i="2"/>
  <c r="K75" i="2"/>
  <c r="J75" i="2"/>
  <c r="H75" i="2"/>
  <c r="G75" i="2"/>
  <c r="F75" i="2"/>
  <c r="D75" i="2"/>
  <c r="S68" i="2"/>
  <c r="N68" i="2"/>
  <c r="P68" i="2" s="1"/>
  <c r="I68" i="2"/>
  <c r="E68" i="2"/>
  <c r="S74" i="2"/>
  <c r="N74" i="2"/>
  <c r="P74" i="2" s="1"/>
  <c r="I74" i="2"/>
  <c r="E74" i="2"/>
  <c r="S73" i="2"/>
  <c r="N73" i="2"/>
  <c r="P73" i="2" s="1"/>
  <c r="I73" i="2"/>
  <c r="E73" i="2"/>
  <c r="S72" i="2"/>
  <c r="N72" i="2"/>
  <c r="P72" i="2" s="1"/>
  <c r="I72" i="2"/>
  <c r="E72" i="2"/>
  <c r="S71" i="2"/>
  <c r="N71" i="2"/>
  <c r="P71" i="2" s="1"/>
  <c r="I71" i="2"/>
  <c r="E71" i="2"/>
  <c r="S70" i="2"/>
  <c r="N70" i="2"/>
  <c r="P70" i="2" s="1"/>
  <c r="I70" i="2"/>
  <c r="E70" i="2"/>
  <c r="S69" i="2"/>
  <c r="N69" i="2"/>
  <c r="I69" i="2"/>
  <c r="E69" i="2"/>
  <c r="T142" i="2" l="1"/>
  <c r="T143" i="2"/>
  <c r="T103" i="2"/>
  <c r="N102" i="2"/>
  <c r="T70" i="2"/>
  <c r="N95" i="2"/>
  <c r="T94" i="2"/>
  <c r="T97" i="2"/>
  <c r="N113" i="2"/>
  <c r="T108" i="2"/>
  <c r="N145" i="2"/>
  <c r="T140" i="2"/>
  <c r="T144" i="2"/>
  <c r="N75" i="2"/>
  <c r="T73" i="2"/>
  <c r="T100" i="2"/>
  <c r="T111" i="2"/>
  <c r="T90" i="2"/>
  <c r="P69" i="2"/>
  <c r="T69" i="2" s="1"/>
  <c r="T71" i="2"/>
  <c r="T72" i="2"/>
  <c r="T74" i="2"/>
  <c r="T91" i="2"/>
  <c r="T98" i="2"/>
  <c r="T105" i="2"/>
  <c r="T109" i="2"/>
  <c r="T110" i="2"/>
  <c r="T112" i="2"/>
  <c r="P141" i="2"/>
  <c r="P145" i="2" s="1"/>
  <c r="T92" i="2"/>
  <c r="T89" i="2"/>
  <c r="T93" i="2"/>
  <c r="T101" i="2"/>
  <c r="T106" i="2"/>
  <c r="T107" i="2"/>
  <c r="T104" i="2"/>
  <c r="P99" i="2"/>
  <c r="T99" i="2" s="1"/>
  <c r="T68" i="2"/>
  <c r="T141" i="2" l="1"/>
  <c r="T102" i="2"/>
  <c r="T95" i="2"/>
  <c r="T113" i="2"/>
  <c r="T75" i="2"/>
  <c r="T145" i="2" l="1"/>
  <c r="S83" i="2" l="1"/>
  <c r="N83" i="2"/>
  <c r="P83" i="2" s="1"/>
  <c r="I83" i="2"/>
  <c r="E83" i="2"/>
  <c r="S82" i="2"/>
  <c r="N82" i="2"/>
  <c r="P82" i="2" s="1"/>
  <c r="I82" i="2"/>
  <c r="E82" i="2"/>
  <c r="S77" i="2"/>
  <c r="N77" i="2"/>
  <c r="P77" i="2" s="1"/>
  <c r="I77" i="2"/>
  <c r="E77" i="2"/>
  <c r="S81" i="2"/>
  <c r="N81" i="2"/>
  <c r="P81" i="2" s="1"/>
  <c r="I81" i="2"/>
  <c r="E81" i="2"/>
  <c r="S80" i="2"/>
  <c r="N80" i="2"/>
  <c r="P80" i="2" s="1"/>
  <c r="I80" i="2"/>
  <c r="E80" i="2"/>
  <c r="S76" i="2"/>
  <c r="N76" i="2"/>
  <c r="P76" i="2" s="1"/>
  <c r="I76" i="2"/>
  <c r="E76" i="2"/>
  <c r="R67" i="2"/>
  <c r="Q67" i="2"/>
  <c r="O67" i="2"/>
  <c r="M67" i="2"/>
  <c r="L67" i="2"/>
  <c r="K67" i="2"/>
  <c r="J67" i="2"/>
  <c r="H67" i="2"/>
  <c r="G67" i="2"/>
  <c r="F67" i="2"/>
  <c r="D67" i="2"/>
  <c r="S62" i="2"/>
  <c r="N62" i="2"/>
  <c r="P62" i="2" s="1"/>
  <c r="I62" i="2"/>
  <c r="E62" i="2"/>
  <c r="S66" i="2"/>
  <c r="N66" i="2"/>
  <c r="P66" i="2" s="1"/>
  <c r="I66" i="2"/>
  <c r="E66" i="2"/>
  <c r="S65" i="2"/>
  <c r="N65" i="2"/>
  <c r="P65" i="2" s="1"/>
  <c r="I65" i="2"/>
  <c r="E65" i="2"/>
  <c r="S64" i="2"/>
  <c r="N64" i="2"/>
  <c r="P64" i="2" s="1"/>
  <c r="I64" i="2"/>
  <c r="E64" i="2"/>
  <c r="S63" i="2"/>
  <c r="N63" i="2"/>
  <c r="P63" i="2" s="1"/>
  <c r="I63" i="2"/>
  <c r="E63" i="2"/>
  <c r="R56" i="2"/>
  <c r="Q56" i="2"/>
  <c r="O56" i="2"/>
  <c r="M56" i="2"/>
  <c r="L56" i="2"/>
  <c r="K56" i="2"/>
  <c r="J56" i="2"/>
  <c r="H56" i="2"/>
  <c r="G56" i="2"/>
  <c r="F56" i="2"/>
  <c r="D56" i="2"/>
  <c r="S53" i="2"/>
  <c r="N53" i="2"/>
  <c r="P53" i="2" s="1"/>
  <c r="I53" i="2"/>
  <c r="E53" i="2"/>
  <c r="S55" i="2"/>
  <c r="N55" i="2"/>
  <c r="P55" i="2" s="1"/>
  <c r="I55" i="2"/>
  <c r="E55" i="2"/>
  <c r="S52" i="2"/>
  <c r="N52" i="2"/>
  <c r="P52" i="2" s="1"/>
  <c r="I52" i="2"/>
  <c r="E52" i="2"/>
  <c r="S54" i="2"/>
  <c r="N54" i="2"/>
  <c r="I54" i="2"/>
  <c r="E54" i="2"/>
  <c r="S87" i="2"/>
  <c r="N87" i="2"/>
  <c r="P87" i="2" s="1"/>
  <c r="I87" i="2"/>
  <c r="E87" i="2"/>
  <c r="S86" i="2"/>
  <c r="N86" i="2"/>
  <c r="P86" i="2" s="1"/>
  <c r="I86" i="2"/>
  <c r="E86" i="2"/>
  <c r="S85" i="2"/>
  <c r="N85" i="2"/>
  <c r="P85" i="2" s="1"/>
  <c r="I85" i="2"/>
  <c r="E85" i="2"/>
  <c r="S79" i="2"/>
  <c r="N79" i="2"/>
  <c r="P79" i="2" s="1"/>
  <c r="I79" i="2"/>
  <c r="E79" i="2"/>
  <c r="S78" i="2"/>
  <c r="N78" i="2"/>
  <c r="P78" i="2" s="1"/>
  <c r="I78" i="2"/>
  <c r="E78" i="2"/>
  <c r="S84" i="2"/>
  <c r="N84" i="2"/>
  <c r="P84" i="2" s="1"/>
  <c r="I84" i="2"/>
  <c r="E84" i="2"/>
  <c r="S48" i="2"/>
  <c r="N48" i="2"/>
  <c r="P48" i="2" s="1"/>
  <c r="I48" i="2"/>
  <c r="E48" i="2"/>
  <c r="S50" i="2"/>
  <c r="N50" i="2"/>
  <c r="P50" i="2" s="1"/>
  <c r="I50" i="2"/>
  <c r="E50" i="2"/>
  <c r="S49" i="2"/>
  <c r="N49" i="2"/>
  <c r="P49" i="2" s="1"/>
  <c r="I49" i="2"/>
  <c r="E49" i="2"/>
  <c r="S47" i="2"/>
  <c r="N47" i="2"/>
  <c r="P47" i="2" s="1"/>
  <c r="I47" i="2"/>
  <c r="E47" i="2"/>
  <c r="N56" i="2" l="1"/>
  <c r="T77" i="2"/>
  <c r="T65" i="2"/>
  <c r="T63" i="2"/>
  <c r="T66" i="2"/>
  <c r="T55" i="2"/>
  <c r="T80" i="2"/>
  <c r="N67" i="2"/>
  <c r="T53" i="2"/>
  <c r="T62" i="2"/>
  <c r="T83" i="2"/>
  <c r="T79" i="2"/>
  <c r="T48" i="2"/>
  <c r="T49" i="2"/>
  <c r="T47" i="2"/>
  <c r="T50" i="2"/>
  <c r="T86" i="2"/>
  <c r="T87" i="2"/>
  <c r="T84" i="2"/>
  <c r="T78" i="2"/>
  <c r="T85" i="2"/>
  <c r="T76" i="2"/>
  <c r="T81" i="2"/>
  <c r="T82" i="2"/>
  <c r="T64" i="2"/>
  <c r="T52" i="2"/>
  <c r="P54" i="2"/>
  <c r="T54" i="2" s="1"/>
  <c r="S45" i="2"/>
  <c r="N45" i="2"/>
  <c r="P45" i="2" s="1"/>
  <c r="I45" i="2"/>
  <c r="E45" i="2"/>
  <c r="S34" i="2"/>
  <c r="N34" i="2"/>
  <c r="P34" i="2" s="1"/>
  <c r="I34" i="2"/>
  <c r="E34" i="2"/>
  <c r="S44" i="2"/>
  <c r="N44" i="2"/>
  <c r="P44" i="2" s="1"/>
  <c r="I44" i="2"/>
  <c r="E44" i="2"/>
  <c r="S43" i="2"/>
  <c r="N43" i="2"/>
  <c r="P43" i="2" s="1"/>
  <c r="I43" i="2"/>
  <c r="E43" i="2"/>
  <c r="S42" i="2"/>
  <c r="N42" i="2"/>
  <c r="P42" i="2" s="1"/>
  <c r="I42" i="2"/>
  <c r="E42" i="2"/>
  <c r="S41" i="2"/>
  <c r="N41" i="2"/>
  <c r="P41" i="2" s="1"/>
  <c r="I41" i="2"/>
  <c r="E41" i="2"/>
  <c r="S40" i="2"/>
  <c r="N40" i="2"/>
  <c r="P40" i="2" s="1"/>
  <c r="I40" i="2"/>
  <c r="E40" i="2"/>
  <c r="S39" i="2"/>
  <c r="N39" i="2"/>
  <c r="P39" i="2" s="1"/>
  <c r="I39" i="2"/>
  <c r="E39" i="2"/>
  <c r="S38" i="2"/>
  <c r="N38" i="2"/>
  <c r="P38" i="2" s="1"/>
  <c r="I38" i="2"/>
  <c r="E38" i="2"/>
  <c r="S37" i="2"/>
  <c r="N37" i="2"/>
  <c r="P37" i="2" s="1"/>
  <c r="I37" i="2"/>
  <c r="E37" i="2"/>
  <c r="S36" i="2"/>
  <c r="N36" i="2"/>
  <c r="P36" i="2" s="1"/>
  <c r="I36" i="2"/>
  <c r="E36" i="2"/>
  <c r="S35" i="2"/>
  <c r="N35" i="2"/>
  <c r="P35" i="2" s="1"/>
  <c r="I35" i="2"/>
  <c r="E35" i="2"/>
  <c r="R33" i="2"/>
  <c r="Q33" i="2"/>
  <c r="O33" i="2"/>
  <c r="M33" i="2"/>
  <c r="L33" i="2"/>
  <c r="K33" i="2"/>
  <c r="J33" i="2"/>
  <c r="H33" i="2"/>
  <c r="G33" i="2"/>
  <c r="F33" i="2"/>
  <c r="D33" i="2"/>
  <c r="S32" i="2"/>
  <c r="N32" i="2"/>
  <c r="P32" i="2" s="1"/>
  <c r="I32" i="2"/>
  <c r="E32" i="2"/>
  <c r="S31" i="2"/>
  <c r="N31" i="2"/>
  <c r="P31" i="2" s="1"/>
  <c r="I31" i="2"/>
  <c r="E31" i="2"/>
  <c r="S30" i="2"/>
  <c r="N30" i="2"/>
  <c r="P30" i="2" s="1"/>
  <c r="I30" i="2"/>
  <c r="E30" i="2"/>
  <c r="S29" i="2"/>
  <c r="N29" i="2"/>
  <c r="P29" i="2" s="1"/>
  <c r="I29" i="2"/>
  <c r="E29" i="2"/>
  <c r="S28" i="2"/>
  <c r="N28" i="2"/>
  <c r="P28" i="2" s="1"/>
  <c r="I28" i="2"/>
  <c r="E28" i="2"/>
  <c r="S27" i="2"/>
  <c r="N27" i="2"/>
  <c r="P27" i="2" s="1"/>
  <c r="I27" i="2"/>
  <c r="E27" i="2"/>
  <c r="S24" i="2"/>
  <c r="N24" i="2"/>
  <c r="P24" i="2" s="1"/>
  <c r="I24" i="2"/>
  <c r="E24" i="2"/>
  <c r="S26" i="2"/>
  <c r="N26" i="2"/>
  <c r="P26" i="2" s="1"/>
  <c r="I26" i="2"/>
  <c r="E26" i="2"/>
  <c r="S25" i="2"/>
  <c r="N25" i="2"/>
  <c r="I25" i="2"/>
  <c r="E25" i="2"/>
  <c r="R23" i="2"/>
  <c r="Q23" i="2"/>
  <c r="O23" i="2"/>
  <c r="M23" i="2"/>
  <c r="L23" i="2"/>
  <c r="K23" i="2"/>
  <c r="J23" i="2"/>
  <c r="H23" i="2"/>
  <c r="G23" i="2"/>
  <c r="F23" i="2"/>
  <c r="D23" i="2"/>
  <c r="R15" i="2"/>
  <c r="Q15" i="2"/>
  <c r="O15" i="2"/>
  <c r="M15" i="2"/>
  <c r="L15" i="2"/>
  <c r="K15" i="2"/>
  <c r="J15" i="2"/>
  <c r="H15" i="2"/>
  <c r="G15" i="2"/>
  <c r="F15" i="2"/>
  <c r="D15" i="2"/>
  <c r="S10" i="2"/>
  <c r="N10" i="2"/>
  <c r="P10" i="2" s="1"/>
  <c r="I10" i="2"/>
  <c r="E10" i="2"/>
  <c r="S14" i="2"/>
  <c r="N14" i="2"/>
  <c r="P14" i="2" s="1"/>
  <c r="I14" i="2"/>
  <c r="E14" i="2"/>
  <c r="S9" i="2"/>
  <c r="N9" i="2"/>
  <c r="P9" i="2" s="1"/>
  <c r="I9" i="2"/>
  <c r="E9" i="2"/>
  <c r="S13" i="2"/>
  <c r="N13" i="2"/>
  <c r="P13" i="2" s="1"/>
  <c r="I13" i="2"/>
  <c r="E13" i="2"/>
  <c r="S12" i="2"/>
  <c r="N12" i="2"/>
  <c r="P12" i="2" s="1"/>
  <c r="I12" i="2"/>
  <c r="E12" i="2"/>
  <c r="S11" i="2"/>
  <c r="N11" i="2"/>
  <c r="I11" i="2"/>
  <c r="E11" i="2"/>
  <c r="S183" i="2"/>
  <c r="N183" i="2"/>
  <c r="P183" i="2" s="1"/>
  <c r="I183" i="2"/>
  <c r="E183" i="2"/>
  <c r="S182" i="2"/>
  <c r="N182" i="2"/>
  <c r="P182" i="2" s="1"/>
  <c r="I182" i="2"/>
  <c r="E182" i="2"/>
  <c r="S181" i="2"/>
  <c r="N181" i="2"/>
  <c r="P181" i="2" s="1"/>
  <c r="I181" i="2"/>
  <c r="E181" i="2"/>
  <c r="S180" i="2"/>
  <c r="N180" i="2"/>
  <c r="P180" i="2" s="1"/>
  <c r="I180" i="2"/>
  <c r="E180" i="2"/>
  <c r="S179" i="2"/>
  <c r="N179" i="2"/>
  <c r="P179" i="2" s="1"/>
  <c r="I179" i="2"/>
  <c r="E179" i="2"/>
  <c r="R139" i="2"/>
  <c r="Q139" i="2"/>
  <c r="M139" i="2"/>
  <c r="L139" i="2"/>
  <c r="K139" i="2"/>
  <c r="J139" i="2"/>
  <c r="H139" i="2"/>
  <c r="G139" i="2"/>
  <c r="F139" i="2"/>
  <c r="D139" i="2"/>
  <c r="S138" i="2"/>
  <c r="N138" i="2"/>
  <c r="P138" i="2" s="1"/>
  <c r="I138" i="2"/>
  <c r="E138" i="2"/>
  <c r="S126" i="2"/>
  <c r="N126" i="2"/>
  <c r="P126" i="2" s="1"/>
  <c r="I126" i="2"/>
  <c r="E126" i="2"/>
  <c r="S137" i="2"/>
  <c r="N137" i="2"/>
  <c r="P137" i="2" s="1"/>
  <c r="I137" i="2"/>
  <c r="E137" i="2"/>
  <c r="S136" i="2"/>
  <c r="N136" i="2"/>
  <c r="P136" i="2" s="1"/>
  <c r="I136" i="2"/>
  <c r="E136" i="2"/>
  <c r="S135" i="2"/>
  <c r="N135" i="2"/>
  <c r="P135" i="2" s="1"/>
  <c r="I135" i="2"/>
  <c r="E135" i="2"/>
  <c r="S134" i="2"/>
  <c r="N134" i="2"/>
  <c r="P134" i="2" s="1"/>
  <c r="I134" i="2"/>
  <c r="E134" i="2"/>
  <c r="S133" i="2"/>
  <c r="N133" i="2"/>
  <c r="P133" i="2" s="1"/>
  <c r="I133" i="2"/>
  <c r="E133" i="2"/>
  <c r="S132" i="2"/>
  <c r="N132" i="2"/>
  <c r="P132" i="2" s="1"/>
  <c r="I132" i="2"/>
  <c r="E132" i="2"/>
  <c r="S131" i="2"/>
  <c r="N131" i="2"/>
  <c r="P131" i="2" s="1"/>
  <c r="I131" i="2"/>
  <c r="E131" i="2"/>
  <c r="S130" i="2"/>
  <c r="N130" i="2"/>
  <c r="P130" i="2" s="1"/>
  <c r="I130" i="2"/>
  <c r="E130" i="2"/>
  <c r="S129" i="2"/>
  <c r="N129" i="2"/>
  <c r="P129" i="2" s="1"/>
  <c r="I129" i="2"/>
  <c r="E129" i="2"/>
  <c r="S128" i="2"/>
  <c r="N128" i="2"/>
  <c r="P128" i="2" s="1"/>
  <c r="I128" i="2"/>
  <c r="E128" i="2"/>
  <c r="S127" i="2"/>
  <c r="N127" i="2"/>
  <c r="I127" i="2"/>
  <c r="E127" i="2"/>
  <c r="R125" i="2"/>
  <c r="Q125" i="2"/>
  <c r="O125" i="2"/>
  <c r="M125" i="2"/>
  <c r="L125" i="2"/>
  <c r="K125" i="2"/>
  <c r="J125" i="2"/>
  <c r="H125" i="2"/>
  <c r="G125" i="2"/>
  <c r="F125" i="2"/>
  <c r="D125" i="2"/>
  <c r="S124" i="2"/>
  <c r="N124" i="2"/>
  <c r="P124" i="2" s="1"/>
  <c r="I124" i="2"/>
  <c r="E124" i="2"/>
  <c r="S123" i="2"/>
  <c r="N123" i="2"/>
  <c r="P123" i="2" s="1"/>
  <c r="I123" i="2"/>
  <c r="E123" i="2"/>
  <c r="S122" i="2"/>
  <c r="N122" i="2"/>
  <c r="P122" i="2" s="1"/>
  <c r="I122" i="2"/>
  <c r="E122" i="2"/>
  <c r="S121" i="2"/>
  <c r="N121" i="2"/>
  <c r="P121" i="2" s="1"/>
  <c r="I121" i="2"/>
  <c r="E121" i="2"/>
  <c r="S120" i="2"/>
  <c r="N120" i="2"/>
  <c r="P120" i="2" s="1"/>
  <c r="I120" i="2"/>
  <c r="E120" i="2"/>
  <c r="S119" i="2"/>
  <c r="N119" i="2"/>
  <c r="P119" i="2" s="1"/>
  <c r="I119" i="2"/>
  <c r="E119" i="2"/>
  <c r="S118" i="2"/>
  <c r="N118" i="2"/>
  <c r="P118" i="2" s="1"/>
  <c r="I118" i="2"/>
  <c r="E118" i="2"/>
  <c r="S117" i="2"/>
  <c r="N117" i="2"/>
  <c r="P117" i="2" s="1"/>
  <c r="I117" i="2"/>
  <c r="E117" i="2"/>
  <c r="S116" i="2"/>
  <c r="N116" i="2"/>
  <c r="P116" i="2" s="1"/>
  <c r="I116" i="2"/>
  <c r="E116" i="2"/>
  <c r="S115" i="2"/>
  <c r="N115" i="2"/>
  <c r="P115" i="2" s="1"/>
  <c r="I115" i="2"/>
  <c r="E115" i="2"/>
  <c r="S114" i="2"/>
  <c r="N114" i="2"/>
  <c r="P114" i="2" s="1"/>
  <c r="I114" i="2"/>
  <c r="E114" i="2"/>
  <c r="T136" i="2" l="1"/>
  <c r="T181" i="2"/>
  <c r="T24" i="2"/>
  <c r="T130" i="2"/>
  <c r="T45" i="2"/>
  <c r="T120" i="2"/>
  <c r="T123" i="2"/>
  <c r="T128" i="2"/>
  <c r="T131" i="2"/>
  <c r="T133" i="2"/>
  <c r="T134" i="2"/>
  <c r="T179" i="2"/>
  <c r="N15" i="2"/>
  <c r="T12" i="2"/>
  <c r="T14" i="2"/>
  <c r="N33" i="2"/>
  <c r="T29" i="2"/>
  <c r="T30" i="2"/>
  <c r="T44" i="2"/>
  <c r="T67" i="2"/>
  <c r="T118" i="2"/>
  <c r="T42" i="2"/>
  <c r="T122" i="2"/>
  <c r="T9" i="2"/>
  <c r="N23" i="2"/>
  <c r="T27" i="2"/>
  <c r="T114" i="2"/>
  <c r="T124" i="2"/>
  <c r="N139" i="2"/>
  <c r="T132" i="2"/>
  <c r="T135" i="2"/>
  <c r="T137" i="2"/>
  <c r="T126" i="2"/>
  <c r="T183" i="2"/>
  <c r="P11" i="2"/>
  <c r="T11" i="2" s="1"/>
  <c r="T28" i="2"/>
  <c r="T31" i="2"/>
  <c r="T35" i="2"/>
  <c r="T37" i="2"/>
  <c r="T38" i="2"/>
  <c r="T56" i="2"/>
  <c r="T10" i="2"/>
  <c r="T26" i="2"/>
  <c r="T36" i="2"/>
  <c r="T39" i="2"/>
  <c r="T41" i="2"/>
  <c r="T13" i="2"/>
  <c r="T32" i="2"/>
  <c r="T40" i="2"/>
  <c r="T43" i="2"/>
  <c r="T34" i="2"/>
  <c r="P25" i="2"/>
  <c r="T25" i="2" s="1"/>
  <c r="T180" i="2"/>
  <c r="T182" i="2"/>
  <c r="T115" i="2"/>
  <c r="T117" i="2"/>
  <c r="T138" i="2"/>
  <c r="T116" i="2"/>
  <c r="T119" i="2"/>
  <c r="T121" i="2"/>
  <c r="T129" i="2"/>
  <c r="N125" i="2"/>
  <c r="P127" i="2"/>
  <c r="T127" i="2" s="1"/>
  <c r="T33" i="2" l="1"/>
  <c r="T23" i="2"/>
  <c r="T139" i="2"/>
  <c r="T125" i="2"/>
  <c r="I177" i="2" l="1"/>
  <c r="I176" i="2"/>
  <c r="I175" i="2"/>
  <c r="I174" i="2"/>
  <c r="I173" i="2"/>
  <c r="I172" i="2"/>
  <c r="I171" i="2"/>
  <c r="I170" i="2"/>
  <c r="I146" i="2"/>
  <c r="I169" i="2"/>
  <c r="I168" i="2"/>
  <c r="I167" i="2"/>
  <c r="I166" i="2"/>
  <c r="I165" i="2"/>
  <c r="I164" i="2"/>
  <c r="I149" i="2"/>
  <c r="I163" i="2"/>
  <c r="I162" i="2"/>
  <c r="I161" i="2"/>
  <c r="I160" i="2"/>
  <c r="I148" i="2"/>
  <c r="I159" i="2"/>
  <c r="I158" i="2"/>
  <c r="I157" i="2"/>
  <c r="I156" i="2"/>
  <c r="I155" i="2"/>
  <c r="I154" i="2"/>
  <c r="I147" i="2"/>
  <c r="I153" i="2"/>
  <c r="I152" i="2"/>
  <c r="I151" i="2"/>
  <c r="I150" i="2"/>
  <c r="I60" i="2"/>
  <c r="I59" i="2"/>
  <c r="I57" i="2"/>
  <c r="I58" i="2"/>
  <c r="T8" i="2" l="1"/>
  <c r="U19" i="2" l="1"/>
  <c r="U17" i="2"/>
  <c r="U18" i="2"/>
  <c r="U21" i="2"/>
  <c r="U96" i="2"/>
  <c r="U97" i="2" s="1"/>
  <c r="U20" i="2"/>
  <c r="U16" i="2"/>
  <c r="U22" i="2"/>
  <c r="U92" i="2"/>
  <c r="U74" i="2"/>
  <c r="U144" i="2"/>
  <c r="U104" i="2"/>
  <c r="U143" i="2"/>
  <c r="U111" i="2"/>
  <c r="U93" i="2"/>
  <c r="U73" i="2"/>
  <c r="U98" i="2"/>
  <c r="U71" i="2"/>
  <c r="U110" i="2"/>
  <c r="U94" i="2"/>
  <c r="U101" i="2"/>
  <c r="U106" i="2"/>
  <c r="U103" i="2"/>
  <c r="U69" i="2"/>
  <c r="U109" i="2"/>
  <c r="U90" i="2"/>
  <c r="U105" i="2"/>
  <c r="U108" i="2"/>
  <c r="U107" i="2"/>
  <c r="U99" i="2"/>
  <c r="U72" i="2"/>
  <c r="U142" i="2"/>
  <c r="U68" i="2"/>
  <c r="U112" i="2"/>
  <c r="U91" i="2"/>
  <c r="U70" i="2"/>
  <c r="U100" i="2"/>
  <c r="U89" i="2"/>
  <c r="U141" i="2"/>
  <c r="U140" i="2"/>
  <c r="U63" i="2"/>
  <c r="U47" i="2"/>
  <c r="U82" i="2"/>
  <c r="U81" i="2"/>
  <c r="U62" i="2"/>
  <c r="U55" i="2"/>
  <c r="U87" i="2"/>
  <c r="U83" i="2"/>
  <c r="U53" i="2"/>
  <c r="U80" i="2"/>
  <c r="U84" i="2"/>
  <c r="U54" i="2"/>
  <c r="U85" i="2"/>
  <c r="U76" i="2"/>
  <c r="U77" i="2"/>
  <c r="U79" i="2"/>
  <c r="U65" i="2"/>
  <c r="U48" i="2"/>
  <c r="U86" i="2"/>
  <c r="U64" i="2"/>
  <c r="U49" i="2"/>
  <c r="U52" i="2"/>
  <c r="U78" i="2"/>
  <c r="U66" i="2"/>
  <c r="U50" i="2"/>
  <c r="U121" i="2"/>
  <c r="U123" i="2"/>
  <c r="U122" i="2"/>
  <c r="U30" i="2"/>
  <c r="U32" i="2"/>
  <c r="U182" i="2"/>
  <c r="U42" i="2"/>
  <c r="U27" i="2"/>
  <c r="U130" i="2"/>
  <c r="U137" i="2"/>
  <c r="U38" i="2"/>
  <c r="U13" i="2"/>
  <c r="U41" i="2"/>
  <c r="U40" i="2"/>
  <c r="U10" i="2"/>
  <c r="U11" i="2"/>
  <c r="U126" i="2"/>
  <c r="U124" i="2"/>
  <c r="U181" i="2"/>
  <c r="U29" i="2"/>
  <c r="U183" i="2"/>
  <c r="U132" i="2"/>
  <c r="U34" i="2"/>
  <c r="U25" i="2"/>
  <c r="U14" i="2"/>
  <c r="U31" i="2"/>
  <c r="U115" i="2"/>
  <c r="U180" i="2"/>
  <c r="U128" i="2"/>
  <c r="U12" i="2"/>
  <c r="U37" i="2"/>
  <c r="U26" i="2"/>
  <c r="U24" i="2"/>
  <c r="U116" i="2"/>
  <c r="U120" i="2"/>
  <c r="U179" i="2"/>
  <c r="U136" i="2"/>
  <c r="U114" i="2"/>
  <c r="U28" i="2"/>
  <c r="U45" i="2"/>
  <c r="U134" i="2"/>
  <c r="U127" i="2"/>
  <c r="U44" i="2"/>
  <c r="U35" i="2"/>
  <c r="U36" i="2"/>
  <c r="U9" i="2"/>
  <c r="U119" i="2"/>
  <c r="U138" i="2"/>
  <c r="U129" i="2"/>
  <c r="U43" i="2"/>
  <c r="T15" i="2"/>
  <c r="U118" i="2"/>
  <c r="U117" i="2"/>
  <c r="U133" i="2"/>
  <c r="U131" i="2"/>
  <c r="U135" i="2"/>
  <c r="U39" i="2"/>
  <c r="J27" i="3"/>
  <c r="I27" i="3"/>
  <c r="U56" i="2" l="1"/>
  <c r="U33" i="2"/>
  <c r="U95" i="2"/>
  <c r="U67" i="2"/>
  <c r="U75" i="2"/>
  <c r="U15" i="2"/>
  <c r="U139" i="2"/>
  <c r="U113" i="2"/>
  <c r="U125" i="2"/>
  <c r="U23" i="2"/>
  <c r="U145" i="2"/>
  <c r="U102" i="2"/>
  <c r="N60" i="2"/>
  <c r="N59" i="2"/>
  <c r="N57" i="2"/>
  <c r="N58" i="2"/>
  <c r="R61" i="2" l="1"/>
  <c r="Q61" i="2"/>
  <c r="O61" i="2"/>
  <c r="N61" i="2"/>
  <c r="M61" i="2"/>
  <c r="L61" i="2"/>
  <c r="K61" i="2"/>
  <c r="J61" i="2"/>
  <c r="H61" i="2"/>
  <c r="G61" i="2"/>
  <c r="F61" i="2"/>
  <c r="D61" i="2"/>
  <c r="S60" i="2"/>
  <c r="P60" i="2"/>
  <c r="E60" i="2"/>
  <c r="S59" i="2"/>
  <c r="P59" i="2"/>
  <c r="E59" i="2"/>
  <c r="S57" i="2"/>
  <c r="P57" i="2"/>
  <c r="E57" i="2"/>
  <c r="S58" i="2"/>
  <c r="P58" i="2"/>
  <c r="E58" i="2"/>
  <c r="T60" i="2" l="1"/>
  <c r="T59" i="2"/>
  <c r="T58" i="2"/>
  <c r="T88" i="2"/>
  <c r="T57" i="2"/>
  <c r="T51" i="2"/>
  <c r="T61" i="2" l="1"/>
  <c r="T46" i="2"/>
  <c r="N154" i="2" l="1"/>
  <c r="N164" i="2"/>
  <c r="N155" i="2"/>
  <c r="N156" i="2"/>
  <c r="N152" i="2"/>
  <c r="N165" i="2"/>
  <c r="N157" i="2"/>
  <c r="N158" i="2"/>
  <c r="N166" i="2"/>
  <c r="N167" i="2"/>
  <c r="N159" i="2"/>
  <c r="N148" i="2"/>
  <c r="N150" i="2"/>
  <c r="N153" i="2"/>
  <c r="N168" i="2"/>
  <c r="N160" i="2"/>
  <c r="N169" i="2"/>
  <c r="N146" i="2"/>
  <c r="N170" i="2"/>
  <c r="N171" i="2"/>
  <c r="N176" i="2"/>
  <c r="N161" i="2"/>
  <c r="N162" i="2"/>
  <c r="N177" i="2"/>
  <c r="N172" i="2"/>
  <c r="N173" i="2"/>
  <c r="N163" i="2"/>
  <c r="N174" i="2"/>
  <c r="N149" i="2"/>
  <c r="N151" i="2"/>
  <c r="N175" i="2"/>
  <c r="N147" i="2"/>
  <c r="R178" i="2" l="1"/>
  <c r="R88" i="2"/>
  <c r="R51" i="2"/>
  <c r="R46" i="2"/>
  <c r="O178" i="2"/>
  <c r="O88" i="2"/>
  <c r="O51" i="2"/>
  <c r="O46" i="2"/>
  <c r="H178" i="2"/>
  <c r="H88" i="2"/>
  <c r="H51" i="2"/>
  <c r="H46" i="2"/>
  <c r="Q51" i="2" l="1"/>
  <c r="M51" i="2"/>
  <c r="L51" i="2"/>
  <c r="K51" i="2"/>
  <c r="J51" i="2"/>
  <c r="G51" i="2"/>
  <c r="D51" i="2"/>
  <c r="Q46" i="2"/>
  <c r="M46" i="2"/>
  <c r="L46" i="2"/>
  <c r="K46" i="2"/>
  <c r="J46" i="2"/>
  <c r="G46" i="2"/>
  <c r="D46" i="2"/>
  <c r="N51" i="2" l="1"/>
  <c r="N46" i="2"/>
  <c r="F46" i="2"/>
  <c r="F51" i="2"/>
  <c r="P163" i="2" l="1"/>
  <c r="S163" i="2"/>
  <c r="E175" i="2" l="1"/>
  <c r="E151" i="2"/>
  <c r="E149" i="2"/>
  <c r="E174" i="2"/>
  <c r="E163" i="2"/>
  <c r="T163" i="2" s="1"/>
  <c r="E173" i="2"/>
  <c r="E172" i="2"/>
  <c r="E177" i="2"/>
  <c r="E162" i="2"/>
  <c r="E161" i="2"/>
  <c r="E176" i="2"/>
  <c r="E171" i="2"/>
  <c r="E170" i="2"/>
  <c r="E146" i="2"/>
  <c r="E169" i="2"/>
  <c r="E160" i="2"/>
  <c r="E168" i="2"/>
  <c r="E153" i="2"/>
  <c r="E150" i="2"/>
  <c r="E148" i="2"/>
  <c r="E159" i="2"/>
  <c r="E167" i="2"/>
  <c r="E166" i="2"/>
  <c r="E158" i="2"/>
  <c r="E157" i="2"/>
  <c r="E165" i="2"/>
  <c r="E152" i="2"/>
  <c r="E156" i="2"/>
  <c r="E155" i="2"/>
  <c r="E164" i="2"/>
  <c r="E154" i="2"/>
  <c r="E147" i="2"/>
  <c r="U58" i="2" l="1"/>
  <c r="U57" i="2"/>
  <c r="U59" i="2"/>
  <c r="U60" i="2"/>
  <c r="U51" i="2"/>
  <c r="M178" i="2"/>
  <c r="M88" i="2"/>
  <c r="P175" i="2"/>
  <c r="P151" i="2"/>
  <c r="P173" i="2"/>
  <c r="P172" i="2"/>
  <c r="P177" i="2"/>
  <c r="P162" i="2"/>
  <c r="P161" i="2"/>
  <c r="P176" i="2"/>
  <c r="P171" i="2"/>
  <c r="P170" i="2"/>
  <c r="P146" i="2"/>
  <c r="P160" i="2"/>
  <c r="P168" i="2"/>
  <c r="P153" i="2"/>
  <c r="P150" i="2"/>
  <c r="P148" i="2"/>
  <c r="P159" i="2"/>
  <c r="P167" i="2"/>
  <c r="P166" i="2"/>
  <c r="P165" i="2"/>
  <c r="P156" i="2"/>
  <c r="P155" i="2"/>
  <c r="P164" i="2"/>
  <c r="P147" i="2"/>
  <c r="Q178" i="2"/>
  <c r="K178" i="2"/>
  <c r="L178" i="2"/>
  <c r="J178" i="2"/>
  <c r="G178" i="2"/>
  <c r="Q88" i="2"/>
  <c r="K88" i="2"/>
  <c r="L88" i="2"/>
  <c r="J88" i="2"/>
  <c r="G88" i="2"/>
  <c r="S147" i="2"/>
  <c r="S154" i="2"/>
  <c r="S164" i="2"/>
  <c r="S155" i="2"/>
  <c r="S156" i="2"/>
  <c r="S152" i="2"/>
  <c r="S165" i="2"/>
  <c r="S157" i="2"/>
  <c r="S158" i="2"/>
  <c r="S166" i="2"/>
  <c r="S167" i="2"/>
  <c r="S159" i="2"/>
  <c r="S148" i="2"/>
  <c r="S150" i="2"/>
  <c r="S153" i="2"/>
  <c r="S168" i="2"/>
  <c r="S160" i="2"/>
  <c r="S169" i="2"/>
  <c r="S146" i="2"/>
  <c r="S170" i="2"/>
  <c r="S171" i="2"/>
  <c r="S176" i="2"/>
  <c r="S161" i="2"/>
  <c r="S162" i="2"/>
  <c r="S177" i="2"/>
  <c r="S172" i="2"/>
  <c r="S173" i="2"/>
  <c r="S174" i="2"/>
  <c r="S149" i="2"/>
  <c r="S151" i="2"/>
  <c r="S175" i="2"/>
  <c r="P149" i="2"/>
  <c r="P174" i="2"/>
  <c r="P169" i="2"/>
  <c r="P158" i="2"/>
  <c r="P157" i="2"/>
  <c r="P152" i="2"/>
  <c r="P154" i="2"/>
  <c r="D88" i="2"/>
  <c r="D178" i="2"/>
  <c r="T149" i="2" l="1"/>
  <c r="T168" i="2"/>
  <c r="U168" i="2" s="1"/>
  <c r="T159" i="2"/>
  <c r="T157" i="2"/>
  <c r="T175" i="2"/>
  <c r="T169" i="2"/>
  <c r="T152" i="2"/>
  <c r="T154" i="2"/>
  <c r="T156" i="2"/>
  <c r="T171" i="2"/>
  <c r="T147" i="2"/>
  <c r="T165" i="2"/>
  <c r="T148" i="2"/>
  <c r="T160" i="2"/>
  <c r="T176" i="2"/>
  <c r="T172" i="2"/>
  <c r="T164" i="2"/>
  <c r="T166" i="2"/>
  <c r="T150" i="2"/>
  <c r="T146" i="2"/>
  <c r="T161" i="2"/>
  <c r="T173" i="2"/>
  <c r="T177" i="2"/>
  <c r="T158" i="2"/>
  <c r="T174" i="2"/>
  <c r="U174" i="2" s="1"/>
  <c r="T155" i="2"/>
  <c r="T167" i="2"/>
  <c r="T153" i="2"/>
  <c r="T170" i="2"/>
  <c r="T162" i="2"/>
  <c r="T151" i="2"/>
  <c r="U61" i="2"/>
  <c r="U88" i="2"/>
  <c r="U46" i="2"/>
  <c r="F88" i="2"/>
  <c r="N178" i="2"/>
  <c r="N88" i="2"/>
  <c r="F178" i="2"/>
  <c r="U149" i="2" l="1"/>
  <c r="U167" i="2"/>
  <c r="U150" i="2"/>
  <c r="U161" i="2"/>
  <c r="U151" i="2"/>
  <c r="U153" i="2"/>
  <c r="U157" i="2"/>
  <c r="U166" i="2"/>
  <c r="U173" i="2"/>
  <c r="U156" i="2"/>
  <c r="U154" i="2"/>
  <c r="U175" i="2"/>
  <c r="U159" i="2"/>
  <c r="U146" i="2"/>
  <c r="U148" i="2"/>
  <c r="U162" i="2"/>
  <c r="U152" i="2"/>
  <c r="U176" i="2"/>
  <c r="U155" i="2"/>
  <c r="U170" i="2"/>
  <c r="U171" i="2"/>
  <c r="U169" i="2"/>
  <c r="U160" i="2" l="1"/>
  <c r="U147" i="2"/>
  <c r="U158" i="2"/>
  <c r="U163" i="2"/>
  <c r="U165" i="2"/>
  <c r="U164" i="2"/>
  <c r="U177" i="2"/>
  <c r="U172" i="2"/>
  <c r="T178" i="2"/>
  <c r="U178" i="2" l="1"/>
</calcChain>
</file>

<file path=xl/comments1.xml><?xml version="1.0" encoding="utf-8"?>
<comments xmlns="http://schemas.openxmlformats.org/spreadsheetml/2006/main">
  <authors>
    <author>Автор</author>
  </authors>
  <commentList>
    <comment ref="F7" authorId="0" shapeId="0">
      <text>
        <r>
          <rPr>
            <b/>
            <sz val="9"/>
            <color indexed="81"/>
            <rFont val="Tahoma"/>
            <charset val="1"/>
          </rPr>
          <t>Автор:</t>
        </r>
        <r>
          <rPr>
            <sz val="9"/>
            <color indexed="81"/>
            <rFont val="Tahoma"/>
            <charset val="1"/>
          </rPr>
          <t xml:space="preserve">
раздел 1.3 стр.01, столбец 3</t>
        </r>
      </text>
    </comment>
    <comment ref="G7" authorId="0" shapeId="0">
      <text>
        <r>
          <rPr>
            <b/>
            <sz val="9"/>
            <color indexed="81"/>
            <rFont val="Tahoma"/>
            <charset val="1"/>
          </rPr>
          <t>Автор:</t>
        </r>
        <r>
          <rPr>
            <sz val="9"/>
            <color indexed="81"/>
            <rFont val="Tahoma"/>
            <charset val="1"/>
          </rPr>
          <t xml:space="preserve">
раздел 2.3 стр.01, столбец 3</t>
        </r>
      </text>
    </comment>
    <comment ref="J7" authorId="0" shapeId="0">
      <text>
        <r>
          <rPr>
            <b/>
            <sz val="9"/>
            <color indexed="81"/>
            <rFont val="Tahoma"/>
            <charset val="1"/>
          </rPr>
          <t>Автор:</t>
        </r>
        <r>
          <rPr>
            <sz val="9"/>
            <color indexed="81"/>
            <rFont val="Tahoma"/>
            <charset val="1"/>
          </rPr>
          <t xml:space="preserve">
раздел 2.4 стр.01 (столбец 3)</t>
        </r>
      </text>
    </comment>
    <comment ref="K7" authorId="0" shapeId="0">
      <text>
        <r>
          <rPr>
            <b/>
            <sz val="9"/>
            <color indexed="81"/>
            <rFont val="Tahoma"/>
            <charset val="1"/>
          </rPr>
          <t>Автор:</t>
        </r>
        <r>
          <rPr>
            <sz val="9"/>
            <color indexed="81"/>
            <rFont val="Tahoma"/>
            <charset val="1"/>
          </rPr>
          <t xml:space="preserve">
2.4 стр.01 (столбец 7)</t>
        </r>
      </text>
    </comment>
    <comment ref="L7" authorId="0" shapeId="0">
      <text>
        <r>
          <rPr>
            <b/>
            <sz val="9"/>
            <color indexed="81"/>
            <rFont val="Tahoma"/>
            <charset val="1"/>
          </rPr>
          <t>Автор:</t>
        </r>
        <r>
          <rPr>
            <sz val="9"/>
            <color indexed="81"/>
            <rFont val="Tahoma"/>
            <charset val="1"/>
          </rPr>
          <t xml:space="preserve">
2.4 стр.01 (столбец 8)</t>
        </r>
      </text>
    </comment>
    <comment ref="M7" authorId="0" shapeId="0">
      <text>
        <r>
          <rPr>
            <b/>
            <sz val="9"/>
            <color indexed="81"/>
            <rFont val="Tahoma"/>
            <charset val="1"/>
          </rPr>
          <t>Автор:</t>
        </r>
        <r>
          <rPr>
            <sz val="9"/>
            <color indexed="81"/>
            <rFont val="Tahoma"/>
            <charset val="1"/>
          </rPr>
          <t xml:space="preserve">
раздел 2.1.2 стр.23
раздел 2.1.3 стр.11</t>
        </r>
      </text>
    </comment>
    <comment ref="Q7" authorId="0" shapeId="0">
      <text>
        <r>
          <rPr>
            <b/>
            <sz val="9"/>
            <color indexed="81"/>
            <rFont val="Tahoma"/>
            <charset val="1"/>
          </rPr>
          <t>Автор:</t>
        </r>
        <r>
          <rPr>
            <sz val="9"/>
            <color indexed="81"/>
            <rFont val="Tahoma"/>
            <charset val="1"/>
          </rPr>
          <t xml:space="preserve">
раздел 3.1 стр.07</t>
        </r>
      </text>
    </comment>
  </commentList>
</comments>
</file>

<file path=xl/sharedStrings.xml><?xml version="1.0" encoding="utf-8"?>
<sst xmlns="http://schemas.openxmlformats.org/spreadsheetml/2006/main" count="581" uniqueCount="230">
  <si>
    <t>МО</t>
  </si>
  <si>
    <t>Наименование ООО</t>
  </si>
  <si>
    <t>МБОУ СОШ №1 г. Александровск-Сахалинский</t>
  </si>
  <si>
    <t>МБОУ СОШ №2 г. Александровск-Сахалинский</t>
  </si>
  <si>
    <t>МБОУ СОШ №6 г. Александровск-Сахалинский</t>
  </si>
  <si>
    <t>МКООУ СШИ с.Виахту</t>
  </si>
  <si>
    <t>МКОУ СОШ с.Мгачи</t>
  </si>
  <si>
    <t>МКОУ СОШ с. Хоэ</t>
  </si>
  <si>
    <t>МБОУ СОШ №1 г. Анива</t>
  </si>
  <si>
    <t>МОУ СОШ №3 с.Огоньки</t>
  </si>
  <si>
    <t>МБОУ СОШ №4 с.Таранай</t>
  </si>
  <si>
    <t>МБОУ СОШ №5 с. Троицкое</t>
  </si>
  <si>
    <t>МБОУ НОШ №6 с.Троицкое</t>
  </si>
  <si>
    <t>МБОУ НОШ №7 с.Успенское</t>
  </si>
  <si>
    <t>Городской округ "Александровск-Сахалинский"</t>
  </si>
  <si>
    <t>Анивский городской округ</t>
  </si>
  <si>
    <t>Городской округ Долинский</t>
  </si>
  <si>
    <t>Корсаковский городской округ</t>
  </si>
  <si>
    <t>Курильский городской округ</t>
  </si>
  <si>
    <t>Макаровский городской округ</t>
  </si>
  <si>
    <t>Невельский городской округ</t>
  </si>
  <si>
    <t>Городской округ Ногликский</t>
  </si>
  <si>
    <t>Городской округ«Охинский»</t>
  </si>
  <si>
    <t>Поронайский городской округ</t>
  </si>
  <si>
    <t>Городской округ «Смирныховский»</t>
  </si>
  <si>
    <t>Северо-Курильский городской округ</t>
  </si>
  <si>
    <t>Томаринский городской округ</t>
  </si>
  <si>
    <t>Тымовский городской округ</t>
  </si>
  <si>
    <t>Углегорский городской округ</t>
  </si>
  <si>
    <t>Холмский городской округ</t>
  </si>
  <si>
    <t>Южно-Курильский городской округ</t>
  </si>
  <si>
    <t>Городской округ «город Южно-Сахалинск»</t>
  </si>
  <si>
    <t>МОУ ООШ с. Восточное</t>
  </si>
  <si>
    <t>МБОУ СОШ с. Новое</t>
  </si>
  <si>
    <t>МБОУ НОШ с. Поречье</t>
  </si>
  <si>
    <t>МБОУ СОШ № 2 г. Невельск</t>
  </si>
  <si>
    <t>МБОУ СОШ № 3 г. Невельск</t>
  </si>
  <si>
    <t>МБОУ СОШ с. Горнозаводск</t>
  </si>
  <si>
    <t>МБОУ СОШ с. Шебунино</t>
  </si>
  <si>
    <t>МБОУ СОШ г.Северо-курильск</t>
  </si>
  <si>
    <t>Итого по МО</t>
  </si>
  <si>
    <t xml:space="preserve">МБОУ СОШ с. Пензенское </t>
  </si>
  <si>
    <t>МБОУ СОШ № 2 г. Томари</t>
  </si>
  <si>
    <t>МБОУ СОШ с. Арги-Паги</t>
  </si>
  <si>
    <t>МБОУ СОШ с. Ильинское</t>
  </si>
  <si>
    <t>МБОУ СОШ с. Адо-Тымово</t>
  </si>
  <si>
    <t xml:space="preserve">МБОУ СОШ с.Воскресеновка </t>
  </si>
  <si>
    <t xml:space="preserve">МБОУ СОШ с.Kировское </t>
  </si>
  <si>
    <t xml:space="preserve">МБОУ "Начальная школа-детский сад с. Красная Тымь" </t>
  </si>
  <si>
    <t>МБОУ СОШ с.Вал</t>
  </si>
  <si>
    <t xml:space="preserve">МБОУ СОШ № 1 пгт.Ноглики </t>
  </si>
  <si>
    <t xml:space="preserve">МБОУ СОШ № 2 пгт.Ноглики </t>
  </si>
  <si>
    <t xml:space="preserve">МБОУ Гимназия пгт.Ноглики </t>
  </si>
  <si>
    <t>МБОУ СОШ с.Ныш</t>
  </si>
  <si>
    <t>МБОУ школа-интернат с.Некрасовка</t>
  </si>
  <si>
    <t xml:space="preserve">МБОУ СОШ № 1 г. Охи им. А.Е.Буюклы </t>
  </si>
  <si>
    <t xml:space="preserve">МБОУ НОШ № 2 г. Охи им. Г. Г. Светецкого </t>
  </si>
  <si>
    <t>МБОУ ОШ № 4 г.Охи</t>
  </si>
  <si>
    <t>МБОУ СОШ № 5 г. Охи им. А. В. Беляева</t>
  </si>
  <si>
    <t xml:space="preserve">МБОУ СОШ № 7 г. Охи им. Д. М. Карбышева </t>
  </si>
  <si>
    <t xml:space="preserve">МБОУ школа-детский сад с.Тунгор </t>
  </si>
  <si>
    <t xml:space="preserve">МБОУ СОШ пгт.Вахрушев </t>
  </si>
  <si>
    <t xml:space="preserve">МБОУ СОШ с.Восток </t>
  </si>
  <si>
    <t>МКОУ СОШ с.Гастелло</t>
  </si>
  <si>
    <t>МБОУ СОШ с.Леонидово</t>
  </si>
  <si>
    <t xml:space="preserve">МБОУ СОШ с.Малиновка </t>
  </si>
  <si>
    <t>МБОУ СОШ № 1 г.Поронайска</t>
  </si>
  <si>
    <t xml:space="preserve">МБОУ СОШ № 2 г.Поронайска </t>
  </si>
  <si>
    <t>МБОУ школа-интернат № 3 г. Поронайска</t>
  </si>
  <si>
    <t xml:space="preserve">МБОУ СОШ № 7 г.Поронайска </t>
  </si>
  <si>
    <t xml:space="preserve">МБОУ СОШ № 8 г.Поронайска </t>
  </si>
  <si>
    <t xml:space="preserve">МБОУ В(С)ОШ г.Поронайска </t>
  </si>
  <si>
    <t xml:space="preserve">МКОУ СОШ с. Тихменево </t>
  </si>
  <si>
    <t xml:space="preserve">МБОУ СОШ с.Молодежное </t>
  </si>
  <si>
    <t xml:space="preserve">МБОУ СОШ № 1 пгт.Тымовское </t>
  </si>
  <si>
    <t xml:space="preserve">МБОУ СОШ № 3 пгт. Тымовское </t>
  </si>
  <si>
    <t xml:space="preserve">МБОУ "Начальная школа - детский сад с. Чир-Унвд" </t>
  </si>
  <si>
    <t>МБОУ СОШ с.Ясное</t>
  </si>
  <si>
    <t xml:space="preserve">МБОУ СОШ с.Буюклы </t>
  </si>
  <si>
    <t xml:space="preserve">МБОУ СОШ с. Онор </t>
  </si>
  <si>
    <t xml:space="preserve">МБОУ СОШ с.Первомайск </t>
  </si>
  <si>
    <t xml:space="preserve">МБОУ В (с)ОШ №2 п.г.т. Смирных </t>
  </si>
  <si>
    <t xml:space="preserve">ГКОУ "Школа-интернат" "Радуга"" </t>
  </si>
  <si>
    <t xml:space="preserve">МБОУ СОШ пгт. Смирных </t>
  </si>
  <si>
    <t xml:space="preserve">МБОУ СОШ с. Бошняково имени Дорошенкова П.И. </t>
  </si>
  <si>
    <t xml:space="preserve">МБОУ СОШ с. Краснополье </t>
  </si>
  <si>
    <t xml:space="preserve">МБОУ СОШ с.Лесогорское </t>
  </si>
  <si>
    <t xml:space="preserve">МБОУ ООШ с. Никольское </t>
  </si>
  <si>
    <t>МБОУ СОШ с. Поречье</t>
  </si>
  <si>
    <t xml:space="preserve">МБОУ СОШ № 1 г.Углегорска </t>
  </si>
  <si>
    <t xml:space="preserve">МБОУ ООШ № 2 г. Углегорска </t>
  </si>
  <si>
    <t xml:space="preserve">МБОУ СОШ № 5 г. Углегорска </t>
  </si>
  <si>
    <t xml:space="preserve">МБОУ НОШЭР г. Углегорска </t>
  </si>
  <si>
    <t xml:space="preserve">МБОУ ООШ № 1 пгт. Шахтерск </t>
  </si>
  <si>
    <t xml:space="preserve">МБОУ СОШ с.Костромское </t>
  </si>
  <si>
    <t>МБОУ ООШ с.Пионеры</t>
  </si>
  <si>
    <t>МАОУ СОШ с. Правда</t>
  </si>
  <si>
    <t>МАОУ СОШ №1 г.Холмск</t>
  </si>
  <si>
    <t xml:space="preserve">МАОУ СОШ №6 г.Холмск </t>
  </si>
  <si>
    <t xml:space="preserve">МАОУ СОШ №8 г.Холмска </t>
  </si>
  <si>
    <t xml:space="preserve">МАОУ СОШ № 9 г. Холмска </t>
  </si>
  <si>
    <t xml:space="preserve">МСКОУ г.Холмск </t>
  </si>
  <si>
    <t>МКОУ О(С)ОШ г.Холмск</t>
  </si>
  <si>
    <t xml:space="preserve">МАОУ Лицей "Надежда" г.Холмска </t>
  </si>
  <si>
    <t xml:space="preserve">МАОУ СОШ с.Чапланово </t>
  </si>
  <si>
    <t xml:space="preserve">МАОУ СОШ села Чехова </t>
  </si>
  <si>
    <t>МАОУ СОШ с.Яблочное</t>
  </si>
  <si>
    <t xml:space="preserve">МБОУ "СОШ с. Дубовое" </t>
  </si>
  <si>
    <t xml:space="preserve">СОШ с. Крабозаводское </t>
  </si>
  <si>
    <t xml:space="preserve">СОШ с. Малокурильское </t>
  </si>
  <si>
    <t xml:space="preserve">СОШ Южно-Курильск </t>
  </si>
  <si>
    <t xml:space="preserve">Центр Образования Южно-Курильск </t>
  </si>
  <si>
    <t>МБОУ СОШ № 34 с. Березняки</t>
  </si>
  <si>
    <t xml:space="preserve">МАОУ СОШ № 19 с. Дальнее </t>
  </si>
  <si>
    <t xml:space="preserve">МБОУ СОШ № 30 п/р Луговое </t>
  </si>
  <si>
    <t xml:space="preserve">МАОУ СОШ №31 города Южно-Сахалинска </t>
  </si>
  <si>
    <t xml:space="preserve">МАОУ СОШ №32 города Южно-Сахалинска </t>
  </si>
  <si>
    <t>МБОУ СОШ № 18 села Синегорск</t>
  </si>
  <si>
    <t xml:space="preserve">МКОУ ВСОШ №1 г.Южно-Сахалинска </t>
  </si>
  <si>
    <t>МБОУ СОШ № 1 г. Южно-Сахалинска</t>
  </si>
  <si>
    <t xml:space="preserve">МАОУ СОШ № 11 г. Южно-Сахалинска </t>
  </si>
  <si>
    <t xml:space="preserve">МАОУ СОШ № 13 имени П.А. Леонова города Южно-Сахалинска </t>
  </si>
  <si>
    <t xml:space="preserve">МБОУ ООШ №14 г. Южно-Сахалинска </t>
  </si>
  <si>
    <t xml:space="preserve">МБОУ СОШ № 16 г. Южно-Сахалинска </t>
  </si>
  <si>
    <t xml:space="preserve">МКОУ Вечерняя школа № 2 г. Южно-Сахалинска </t>
  </si>
  <si>
    <t xml:space="preserve">МАОУ СОШ № 20 г.Южно-Сахалинска </t>
  </si>
  <si>
    <t xml:space="preserve">МБОУ НОШ № 21 г. Южно-Сахалинска </t>
  </si>
  <si>
    <t xml:space="preserve">МБОУ СОШ №22 города Южно-Сахалинска </t>
  </si>
  <si>
    <t xml:space="preserve">МБОУ СОШ № 23 г. Южно-Сахалинска </t>
  </si>
  <si>
    <t xml:space="preserve">МАОУ СОШ №26 г. Южно-Сахалинска </t>
  </si>
  <si>
    <t xml:space="preserve">МАОУ СОШ №3 г. Южно-Сахалинска </t>
  </si>
  <si>
    <t xml:space="preserve">МБОУ СОШ № 4 г. Южно-Сахалинска </t>
  </si>
  <si>
    <t xml:space="preserve">МБОУ СОШ № 5 г. Южно-Сахалинска </t>
  </si>
  <si>
    <t xml:space="preserve">МАОУ СОШ № 6 г. Южно-Сахалинска </t>
  </si>
  <si>
    <t xml:space="preserve">МАОУ НОШ № 7 г. Южно-Сахалинска </t>
  </si>
  <si>
    <t xml:space="preserve">МАОУ СОШ №8 им. генерал-лейтенанта В.Г. Асапова города Южно-Сахалинска </t>
  </si>
  <si>
    <t>МАОУ Восточная гимназия г.Южно-Сахалинска</t>
  </si>
  <si>
    <t xml:space="preserve">МБОУ Кадетская школа города Южно-Сахалинска </t>
  </si>
  <si>
    <t>МАОУ Гимназия №1 им.А.С.Пушкина</t>
  </si>
  <si>
    <t xml:space="preserve">МАОУ Гимназия № 2 г. Южно-Сахалинска </t>
  </si>
  <si>
    <t>МАОУ Гимназия № 3 г. Южно-Сахалинска</t>
  </si>
  <si>
    <t>МАОУ Лицей № 1 г. Южно-Сахалинска</t>
  </si>
  <si>
    <t>МАОУ Лицей № 2 г. Южно-Сахалинска</t>
  </si>
  <si>
    <t xml:space="preserve">МБОУ Коррекционная школа "Надежда" г. Южно-Сахалинска </t>
  </si>
  <si>
    <t xml:space="preserve">ЧНОШ "КБ Бридж" (ИП Ким А.Д.) </t>
  </si>
  <si>
    <t xml:space="preserve">СКШИ г.Долинск </t>
  </si>
  <si>
    <t xml:space="preserve">МБОУ СОШ с.Красногорск </t>
  </si>
  <si>
    <r>
      <t xml:space="preserve">МБОУ СОШ </t>
    </r>
    <r>
      <rPr>
        <sz val="11"/>
        <rFont val="Calibri"/>
        <family val="2"/>
        <charset val="204"/>
        <scheme val="minor"/>
      </rPr>
      <t>г.Курильска</t>
    </r>
  </si>
  <si>
    <r>
      <t>МБОУ СОШ  с.</t>
    </r>
    <r>
      <rPr>
        <sz val="11"/>
        <rFont val="Calibri"/>
        <family val="2"/>
        <charset val="204"/>
        <scheme val="minor"/>
      </rPr>
      <t xml:space="preserve">Буревесник </t>
    </r>
  </si>
  <si>
    <r>
      <t>МБОУ СОШ  с</t>
    </r>
    <r>
      <rPr>
        <sz val="11"/>
        <rFont val="Calibri"/>
        <family val="2"/>
        <charset val="204"/>
        <scheme val="minor"/>
      </rPr>
      <t xml:space="preserve">.Рейдово </t>
    </r>
  </si>
  <si>
    <r>
      <t>МБОУ СОШ  с.</t>
    </r>
    <r>
      <rPr>
        <sz val="11"/>
        <rFont val="Calibri"/>
        <family val="2"/>
        <charset val="204"/>
        <scheme val="minor"/>
      </rPr>
      <t xml:space="preserve">Горячие Ключи </t>
    </r>
  </si>
  <si>
    <t>Показатель 1</t>
  </si>
  <si>
    <r>
      <rPr>
        <b/>
        <sz val="10"/>
        <rFont val="Arial"/>
        <family val="2"/>
        <charset val="204"/>
      </rPr>
      <t xml:space="preserve">Учебный год: </t>
    </r>
    <r>
      <rPr>
        <sz val="10"/>
        <rFont val="Arial"/>
        <family val="2"/>
        <charset val="204"/>
      </rPr>
      <t>2020/2021</t>
    </r>
  </si>
  <si>
    <r>
      <rPr>
        <b/>
        <sz val="10"/>
        <rFont val="Arial"/>
        <family val="2"/>
        <charset val="204"/>
      </rPr>
      <t xml:space="preserve">Форма ФГСН: </t>
    </r>
    <r>
      <rPr>
        <sz val="10"/>
        <rFont val="Arial"/>
        <family val="2"/>
        <charset val="204"/>
      </rPr>
      <t>ОО-1</t>
    </r>
  </si>
  <si>
    <r>
      <rPr>
        <b/>
        <sz val="10"/>
        <rFont val="Arial"/>
        <family val="2"/>
        <charset val="204"/>
      </rPr>
      <t xml:space="preserve">Вид отчёта: </t>
    </r>
    <r>
      <rPr>
        <sz val="10"/>
        <rFont val="Arial"/>
        <family val="2"/>
        <charset val="204"/>
      </rPr>
      <t>Подробный</t>
    </r>
  </si>
  <si>
    <r>
      <rPr>
        <b/>
        <sz val="10"/>
        <rFont val="Arial"/>
        <family val="2"/>
        <charset val="204"/>
      </rPr>
      <t xml:space="preserve">Свод: </t>
    </r>
    <r>
      <rPr>
        <sz val="10"/>
        <rFont val="Arial"/>
        <family val="2"/>
        <charset val="204"/>
      </rPr>
      <t>по строкам</t>
    </r>
  </si>
  <si>
    <r>
      <rPr>
        <b/>
        <sz val="10"/>
        <rFont val="Arial"/>
        <family val="2"/>
        <charset val="204"/>
      </rPr>
      <t xml:space="preserve">Раздел: </t>
    </r>
    <r>
      <rPr>
        <sz val="10"/>
        <rFont val="Arial"/>
        <family val="2"/>
        <charset val="204"/>
      </rPr>
      <t>2016. Форма ОО-1. Раздел 2.3.1. Числ. обуч. с исп. сет. формы реализ. образ. программ, с примен. электрон. обучения и дистанц. образ. технологий. Обуч. по индивид. учебным планам, на дому и в медиц. организ. (классы очного обучения)</t>
    </r>
  </si>
  <si>
    <r>
      <rPr>
        <b/>
        <sz val="10"/>
        <rFont val="Arial"/>
        <family val="2"/>
        <charset val="204"/>
      </rPr>
      <t xml:space="preserve">Графа: </t>
    </r>
    <r>
      <rPr>
        <sz val="10"/>
        <rFont val="Arial"/>
        <family val="2"/>
        <charset val="204"/>
      </rPr>
      <t>Все классы, кроме классов для обучающихся с ограниченными возможностями здоровья - Всего</t>
    </r>
  </si>
  <si>
    <t>Кол-во обучающихся по разделу 1</t>
  </si>
  <si>
    <t>Кол-во обучающихся по разделу 2</t>
  </si>
  <si>
    <t>Кол-во обучающихся по программам образования обучающихся с умственной отсталостью (интеллектуальными нарушениями)</t>
  </si>
  <si>
    <t>Кол-во обучающихся по программам НОО</t>
  </si>
  <si>
    <t>Кол-во обучающихся по программам ООО</t>
  </si>
  <si>
    <t>Кол-во обучающихся по программам СОО</t>
  </si>
  <si>
    <r>
      <rPr>
        <b/>
        <sz val="10"/>
        <rFont val="Arial"/>
        <family val="2"/>
        <charset val="204"/>
      </rPr>
      <t xml:space="preserve">Форма ФГСН: </t>
    </r>
    <r>
      <rPr>
        <sz val="10"/>
        <rFont val="Arial"/>
        <family val="2"/>
        <charset val="204"/>
      </rPr>
      <t>ОО-1</t>
    </r>
  </si>
  <si>
    <r>
      <rPr>
        <b/>
        <sz val="10"/>
        <rFont val="Arial"/>
        <family val="2"/>
        <charset val="204"/>
      </rPr>
      <t xml:space="preserve">Вид отчёта: </t>
    </r>
    <r>
      <rPr>
        <sz val="10"/>
        <rFont val="Arial"/>
        <family val="2"/>
        <charset val="204"/>
      </rPr>
      <t>Подробный</t>
    </r>
  </si>
  <si>
    <r>
      <rPr>
        <b/>
        <sz val="10"/>
        <rFont val="Arial"/>
        <family val="2"/>
        <charset val="204"/>
      </rPr>
      <t xml:space="preserve">Раздел: </t>
    </r>
    <r>
      <rPr>
        <sz val="10"/>
        <rFont val="Arial"/>
        <family val="2"/>
        <charset val="204"/>
      </rPr>
      <t>2016. Форма ОО-1. Раздел 2.4.1. Сведения о классах, классах-комплектах (классы очного обучения)</t>
    </r>
  </si>
  <si>
    <r>
      <rPr>
        <b/>
        <sz val="10"/>
        <rFont val="Arial"/>
        <family val="2"/>
        <charset val="204"/>
      </rPr>
      <t xml:space="preserve">Свод: </t>
    </r>
    <r>
      <rPr>
        <sz val="10"/>
        <rFont val="Arial"/>
        <family val="2"/>
        <charset val="204"/>
      </rPr>
      <t>по строкам</t>
    </r>
  </si>
  <si>
    <r>
      <rPr>
        <b/>
        <sz val="10"/>
        <rFont val="Arial"/>
        <family val="2"/>
        <charset val="204"/>
      </rPr>
      <t xml:space="preserve">Графа: </t>
    </r>
    <r>
      <rPr>
        <sz val="10"/>
        <rFont val="Arial"/>
        <family val="2"/>
        <charset val="204"/>
      </rPr>
      <t>Всего классов и классов-комплектов (сумма гр. 4, 5)</t>
    </r>
  </si>
  <si>
    <r>
      <rPr>
        <b/>
        <sz val="10"/>
        <rFont val="Arial"/>
        <family val="2"/>
        <charset val="204"/>
      </rPr>
      <t xml:space="preserve">Учебный год: </t>
    </r>
    <r>
      <rPr>
        <sz val="10"/>
        <rFont val="Arial"/>
        <family val="2"/>
        <charset val="204"/>
      </rPr>
      <t>2020/2021</t>
    </r>
  </si>
  <si>
    <t>Всего классов и классов-комплектов</t>
  </si>
  <si>
    <t>Всего классов и классов-комплектов (очного обучения)</t>
  </si>
  <si>
    <t>Всего классов и классов-комплектов (заочного обучения)</t>
  </si>
  <si>
    <t>Всего классов и классов-комплектов (очно-заочного обучения)</t>
  </si>
  <si>
    <r>
      <rPr>
        <b/>
        <sz val="10"/>
        <rFont val="Arial"/>
        <family val="2"/>
        <charset val="204"/>
      </rPr>
      <t xml:space="preserve">Раздел: </t>
    </r>
    <r>
      <rPr>
        <sz val="10"/>
        <rFont val="Arial"/>
        <family val="2"/>
        <charset val="204"/>
      </rPr>
      <t>2016. Форма ОО-1. Раздел 2.4.2. Сведения о классах, классах-комплектах (классы очно-заочного обучения)</t>
    </r>
  </si>
  <si>
    <t>Всего классов из ОО-1</t>
  </si>
  <si>
    <r>
      <rPr>
        <b/>
        <sz val="10"/>
        <rFont val="Arial"/>
        <family val="2"/>
        <charset val="204"/>
      </rPr>
      <t xml:space="preserve">Раздел: </t>
    </r>
    <r>
      <rPr>
        <sz val="10"/>
        <rFont val="Arial"/>
        <family val="2"/>
        <charset val="204"/>
      </rPr>
      <t>2016. Форма ОО-1. Раздел 3.1. Распределение численности персонала по уровню образования и полу</t>
    </r>
  </si>
  <si>
    <r>
      <rPr>
        <b/>
        <sz val="10"/>
        <rFont val="Arial"/>
        <family val="2"/>
        <charset val="204"/>
      </rPr>
      <t xml:space="preserve">Графа: </t>
    </r>
    <r>
      <rPr>
        <sz val="10"/>
        <rFont val="Arial"/>
        <family val="2"/>
        <charset val="204"/>
      </rPr>
      <t>Всего, человек</t>
    </r>
  </si>
  <si>
    <r>
      <rPr>
        <b/>
        <sz val="10"/>
        <rFont val="Arial"/>
        <family val="2"/>
        <charset val="204"/>
      </rPr>
      <t xml:space="preserve">Раздел: </t>
    </r>
    <r>
      <rPr>
        <sz val="10"/>
        <rFont val="Arial"/>
        <family val="2"/>
        <charset val="204"/>
      </rPr>
      <t>2016. Форма ОО-1. Раздел 2.4.3. Сведения о классах, классах-комплектах (классы заочного обучения)</t>
    </r>
  </si>
  <si>
    <t>Численность учителей</t>
  </si>
  <si>
    <t>Всего учителей по ОО-1</t>
  </si>
  <si>
    <t>Кол-во обучающихся из ОО-1</t>
  </si>
  <si>
    <t>Всего классов для обучающихся с ОВЗ</t>
  </si>
  <si>
    <t>Итоговый показатель</t>
  </si>
  <si>
    <t>МАОУ СОШ № 1 г. Корсакова</t>
  </si>
  <si>
    <t>МАОУ  СОШ № 2 г. Корсакова</t>
  </si>
  <si>
    <t>МАОУ  СОШ № 4 г. Корсакова</t>
  </si>
  <si>
    <t>МАОУ  СОШ № 6 г. Корсакова</t>
  </si>
  <si>
    <t>МАОУ  СОШ с. Дачное</t>
  </si>
  <si>
    <t>МАОУ  СОШ с. Соловьевка</t>
  </si>
  <si>
    <t>МАОУ  СОШ с. Чапаево</t>
  </si>
  <si>
    <t>МАОУ  СОШ с. Раздольное</t>
  </si>
  <si>
    <t>МАОУ  СОШ с. Новиково</t>
  </si>
  <si>
    <t>МАОУ  СОШ с.Озерское</t>
  </si>
  <si>
    <t>МБОУ СОШ №2 г. Анива</t>
  </si>
  <si>
    <t>МАОУ СОШ № 3 г. Корсакова имени А.А.Булгакова</t>
  </si>
  <si>
    <t>МБОУ СОШ с.Победино</t>
  </si>
  <si>
    <t>ГКОУШИ г.Поронайск</t>
  </si>
  <si>
    <t>СГКСУВОУ зт с. Костромское</t>
  </si>
  <si>
    <t>МАОУ СОШ г. Макарова</t>
  </si>
  <si>
    <t>1.3 стр.02</t>
  </si>
  <si>
    <t>1.3 стр.12</t>
  </si>
  <si>
    <t>1.3 стр.22</t>
  </si>
  <si>
    <t>1.3 стр.32</t>
  </si>
  <si>
    <t>2.3 стр.01</t>
  </si>
  <si>
    <t>2.4 стр.01 (столбец 3)</t>
  </si>
  <si>
    <t>2.4 стр.01 (столбец 7)</t>
  </si>
  <si>
    <t>2.4 стр.01 (столбец 8)</t>
  </si>
  <si>
    <t>2.1.2 стр.23</t>
  </si>
  <si>
    <t>3.1 стр.07</t>
  </si>
  <si>
    <t>формула</t>
  </si>
  <si>
    <t xml:space="preserve">МАОУ СОШ "Синтез" пгт.Шахтерск </t>
  </si>
  <si>
    <r>
      <t xml:space="preserve">МБОУ </t>
    </r>
    <r>
      <rPr>
        <sz val="11"/>
        <rFont val="Calibri"/>
        <family val="2"/>
        <charset val="204"/>
      </rPr>
      <t xml:space="preserve">СОШ № 1 г. Долинска </t>
    </r>
  </si>
  <si>
    <r>
      <t xml:space="preserve">МБОУ </t>
    </r>
    <r>
      <rPr>
        <sz val="11"/>
        <rFont val="Calibri"/>
        <family val="2"/>
        <charset val="204"/>
      </rPr>
      <t>СОШ № 2 г. Долинска</t>
    </r>
  </si>
  <si>
    <r>
      <t xml:space="preserve">МБОУ </t>
    </r>
    <r>
      <rPr>
        <sz val="11"/>
        <rFont val="Calibri"/>
        <family val="2"/>
        <charset val="204"/>
      </rPr>
      <t>СОШ с. Быков</t>
    </r>
  </si>
  <si>
    <r>
      <t xml:space="preserve">МБОУ </t>
    </r>
    <r>
      <rPr>
        <sz val="11"/>
        <rFont val="Calibri"/>
        <family val="2"/>
        <charset val="204"/>
      </rPr>
      <t xml:space="preserve">СОШ с. Взморье </t>
    </r>
  </si>
  <si>
    <r>
      <t xml:space="preserve">МБОУ </t>
    </r>
    <r>
      <rPr>
        <sz val="11"/>
        <rFont val="Calibri"/>
        <family val="2"/>
        <charset val="204"/>
      </rPr>
      <t xml:space="preserve">СОШ с. Покровка </t>
    </r>
  </si>
  <si>
    <r>
      <t xml:space="preserve">МБОУ </t>
    </r>
    <r>
      <rPr>
        <sz val="11"/>
        <rFont val="Calibri"/>
        <family val="2"/>
        <charset val="204"/>
      </rPr>
      <t xml:space="preserve">СОШ с. Советское </t>
    </r>
  </si>
  <si>
    <r>
      <t xml:space="preserve">МБОУ </t>
    </r>
    <r>
      <rPr>
        <sz val="11"/>
        <rFont val="Calibri"/>
        <family val="2"/>
        <charset val="204"/>
      </rPr>
      <t xml:space="preserve">СОШ с. Сокол </t>
    </r>
  </si>
  <si>
    <r>
      <t xml:space="preserve">МБОУ </t>
    </r>
    <r>
      <rPr>
        <sz val="11"/>
        <rFont val="Calibri"/>
        <family val="2"/>
        <charset val="204"/>
      </rPr>
      <t xml:space="preserve">СОШ с. Стародубское </t>
    </r>
  </si>
  <si>
    <r>
      <t xml:space="preserve">МБОУ </t>
    </r>
    <r>
      <rPr>
        <sz val="11"/>
        <rFont val="Calibri"/>
        <family val="2"/>
        <charset val="204"/>
      </rPr>
      <t xml:space="preserve">СОШ с.Углезаводск </t>
    </r>
  </si>
  <si>
    <r>
      <t xml:space="preserve">МАОУ  </t>
    </r>
    <r>
      <rPr>
        <sz val="11"/>
        <rFont val="Calibri"/>
        <family val="2"/>
        <charset val="204"/>
      </rPr>
      <t>НОШ № 5 г.Корсакова</t>
    </r>
  </si>
  <si>
    <t>Итоговый показатель (%)</t>
  </si>
  <si>
    <t>Всего классов для обучающихся с ОВЗ и умств. отсталостью</t>
  </si>
  <si>
    <t>Статус форм ФСН на 26.12.2022</t>
  </si>
  <si>
    <t>Показатель 2 (соответствие раздела 1 и раздела 2 и формы ОО-1)</t>
  </si>
  <si>
    <t>Показатель 3</t>
  </si>
  <si>
    <t>Показатель 4</t>
  </si>
  <si>
    <t>закрыта</t>
  </si>
  <si>
    <t>открыта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</si>
</sst>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000000"/>
      <name val="Calibri"/>
      <family val="2"/>
      <charset val="204"/>
      <scheme val="minor"/>
    </font>
    <font>
      <b/>
      <sz val="11"/>
      <color theme="1"/>
      <name val="Calibri"/>
      <family val="2"/>
      <charset val="204"/>
      <scheme val="minor"/>
    </font>
    <font>
      <sz val="12"/>
      <color theme="1"/>
      <name val="Calibri"/>
      <family val="2"/>
      <charset val="204"/>
      <scheme val="minor"/>
    </font>
    <font>
      <b/>
      <sz val="9"/>
      <color theme="1"/>
      <name val="Calibri"/>
      <family val="2"/>
      <charset val="204"/>
      <scheme val="minor"/>
    </font>
    <font>
      <sz val="9"/>
      <color theme="1"/>
      <name val="Calibri"/>
      <family val="2"/>
      <charset val="204"/>
      <scheme val="minor"/>
    </font>
    <font>
      <sz val="11"/>
      <name val="Calibri"/>
      <family val="2"/>
      <charset val="204"/>
      <scheme val="minor"/>
    </font>
    <font>
      <b/>
      <sz val="10"/>
      <name val="Arial"/>
      <family val="2"/>
      <charset val="204"/>
    </font>
    <font>
      <sz val="10"/>
      <name val="Arial"/>
      <family val="2"/>
      <charset val="204"/>
    </font>
    <font>
      <sz val="11"/>
      <color rgb="FF111111"/>
      <name val="Cambria"/>
      <family val="1"/>
      <charset val="204"/>
    </font>
    <font>
      <sz val="11"/>
      <color theme="1"/>
      <name val="Cambria"/>
      <family val="1"/>
      <charset val="204"/>
    </font>
    <font>
      <b/>
      <sz val="11"/>
      <color rgb="FF111111"/>
      <name val="Cambria"/>
      <family val="1"/>
      <charset val="204"/>
    </font>
    <font>
      <b/>
      <sz val="10"/>
      <color theme="1"/>
      <name val="Calibri"/>
      <family val="2"/>
      <charset val="204"/>
      <scheme val="minor"/>
    </font>
    <font>
      <sz val="10"/>
      <color theme="1"/>
      <name val="Calibri"/>
      <family val="2"/>
      <charset val="204"/>
      <scheme val="minor"/>
    </font>
    <font>
      <sz val="11"/>
      <color rgb="FF00000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Calibri"/>
      <family val="2"/>
      <charset val="204"/>
    </font>
    <font>
      <b/>
      <sz val="12"/>
      <color rgb="FF111111"/>
      <name val="Times New Roman"/>
      <family val="1"/>
      <charset val="204"/>
    </font>
    <font>
      <sz val="9"/>
      <color indexed="81"/>
      <name val="Tahoma"/>
      <charset val="1"/>
    </font>
    <font>
      <b/>
      <sz val="9"/>
      <color indexed="81"/>
      <name val="Tahoma"/>
      <charset val="1"/>
    </font>
  </fonts>
  <fills count="28">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BEDBF6"/>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BC8FDD"/>
        <bgColor indexed="64"/>
      </patternFill>
    </fill>
    <fill>
      <patternFill patternType="solid">
        <fgColor rgb="FFDFC9EF"/>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51"/>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48">
    <xf numFmtId="0" fontId="0" fillId="0" borderId="0"/>
    <xf numFmtId="0" fontId="12" fillId="0" borderId="0"/>
    <xf numFmtId="0" fontId="12" fillId="0" borderId="0"/>
    <xf numFmtId="0" fontId="14" fillId="0" borderId="0"/>
    <xf numFmtId="0" fontId="14" fillId="0" borderId="0"/>
    <xf numFmtId="0" fontId="14" fillId="0" borderId="0"/>
    <xf numFmtId="0" fontId="26" fillId="0" borderId="0"/>
    <xf numFmtId="0" fontId="27" fillId="12"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8" borderId="0" applyNumberFormat="0" applyBorder="0" applyAlignment="0" applyProtection="0"/>
    <xf numFmtId="0" fontId="27" fillId="20" borderId="0" applyNumberFormat="0" applyBorder="0" applyAlignment="0" applyProtection="0"/>
    <xf numFmtId="0" fontId="28" fillId="18"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2"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6" borderId="0" applyNumberFormat="0" applyBorder="0" applyAlignment="0" applyProtection="0"/>
    <xf numFmtId="0" fontId="28" fillId="23" borderId="0" applyNumberFormat="0" applyBorder="0" applyAlignment="0" applyProtection="0"/>
    <xf numFmtId="0" fontId="29" fillId="14" borderId="4" applyNumberFormat="0" applyAlignment="0" applyProtection="0"/>
    <xf numFmtId="0" fontId="30" fillId="19" borderId="5" applyNumberFormat="0" applyAlignment="0" applyProtection="0"/>
    <xf numFmtId="0" fontId="31" fillId="19" borderId="4" applyNumberFormat="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25" borderId="10" applyNumberFormat="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13" borderId="0" applyNumberFormat="0" applyBorder="0" applyAlignment="0" applyProtection="0"/>
    <xf numFmtId="0" fontId="40" fillId="0" borderId="0" applyNumberFormat="0" applyFill="0" applyBorder="0" applyAlignment="0" applyProtection="0"/>
    <xf numFmtId="0" fontId="27" fillId="17" borderId="11" applyNumberFormat="0" applyFont="0" applyAlignment="0" applyProtection="0"/>
    <xf numFmtId="0" fontId="41" fillId="0" borderId="12" applyNumberFormat="0" applyFill="0" applyAlignment="0" applyProtection="0"/>
    <xf numFmtId="0" fontId="42" fillId="0" borderId="0" applyNumberFormat="0" applyFill="0" applyBorder="0" applyAlignment="0" applyProtection="0"/>
    <xf numFmtId="0" fontId="43" fillId="15" borderId="0" applyNumberFormat="0" applyBorder="0" applyAlignment="0" applyProtection="0"/>
  </cellStyleXfs>
  <cellXfs count="83">
    <xf numFmtId="0" fontId="0" fillId="0" borderId="0" xfId="0"/>
    <xf numFmtId="0" fontId="16" fillId="0" borderId="0" xfId="0" applyFont="1"/>
    <xf numFmtId="0" fontId="11" fillId="0" borderId="0" xfId="0" applyFont="1"/>
    <xf numFmtId="0" fontId="11" fillId="4" borderId="1" xfId="0" applyFont="1" applyFill="1" applyBorder="1" applyAlignment="1">
      <alignment horizontal="left" vertical="center"/>
    </xf>
    <xf numFmtId="0" fontId="11" fillId="4" borderId="1" xfId="0" applyFont="1" applyFill="1" applyBorder="1" applyAlignment="1">
      <alignment horizontal="center" vertical="center"/>
    </xf>
    <xf numFmtId="0" fontId="13" fillId="4" borderId="1" xfId="0" applyFont="1" applyFill="1" applyBorder="1" applyAlignment="1">
      <alignment horizontal="left" vertical="center" wrapText="1"/>
    </xf>
    <xf numFmtId="0" fontId="11" fillId="0" borderId="0" xfId="0" applyFont="1" applyAlignment="1">
      <alignment horizontal="center" vertical="center"/>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0" borderId="0" xfId="0" applyFont="1"/>
    <xf numFmtId="0" fontId="0" fillId="0" borderId="0" xfId="0" applyAlignment="1">
      <alignment horizontal="left"/>
    </xf>
    <xf numFmtId="0" fontId="15" fillId="3" borderId="2"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0"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2" xfId="0" applyFont="1" applyFill="1" applyBorder="1" applyAlignment="1">
      <alignment horizontal="center" vertical="center" wrapText="1"/>
    </xf>
    <xf numFmtId="1" fontId="21" fillId="0" borderId="2"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Fill="1" applyBorder="1" applyAlignment="1">
      <alignment horizontal="center" vertical="center" wrapText="1"/>
    </xf>
    <xf numFmtId="3" fontId="22" fillId="4" borderId="3"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 fontId="21" fillId="0" borderId="2" xfId="0" applyNumberFormat="1" applyFont="1" applyFill="1" applyBorder="1" applyAlignment="1">
      <alignment horizontal="center" vertical="center" wrapText="1"/>
    </xf>
    <xf numFmtId="49" fontId="20" fillId="5" borderId="3" xfId="0" applyNumberFormat="1" applyFont="1" applyFill="1" applyBorder="1" applyAlignment="1">
      <alignment horizontal="center" vertical="center" wrapText="1"/>
    </xf>
    <xf numFmtId="0" fontId="10" fillId="7" borderId="1" xfId="0" applyFont="1" applyFill="1" applyBorder="1" applyAlignment="1">
      <alignment horizontal="left" vertical="center" wrapText="1"/>
    </xf>
    <xf numFmtId="1" fontId="20" fillId="10" borderId="3" xfId="0" applyNumberFormat="1" applyFont="1" applyFill="1" applyBorder="1" applyAlignment="1">
      <alignment horizontal="center" vertical="center" wrapText="1"/>
    </xf>
    <xf numFmtId="0" fontId="23" fillId="3" borderId="1" xfId="0" applyFont="1" applyFill="1" applyBorder="1" applyAlignment="1">
      <alignment horizontal="center" vertical="center"/>
    </xf>
    <xf numFmtId="0" fontId="23" fillId="8" borderId="1"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4" fillId="0" borderId="0" xfId="0" applyFont="1"/>
    <xf numFmtId="0" fontId="9" fillId="2" borderId="1" xfId="0" applyFont="1" applyFill="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8" fillId="0" borderId="0" xfId="0" applyFont="1"/>
    <xf numFmtId="0" fontId="8" fillId="4" borderId="1" xfId="0" applyFont="1" applyFill="1" applyBorder="1" applyAlignment="1">
      <alignment horizontal="left" vertical="center"/>
    </xf>
    <xf numFmtId="0" fontId="8" fillId="4" borderId="1" xfId="0" applyFont="1" applyFill="1" applyBorder="1" applyAlignment="1">
      <alignment horizontal="center" vertical="center"/>
    </xf>
    <xf numFmtId="0" fontId="7" fillId="0" borderId="0" xfId="0" applyFont="1" applyAlignment="1">
      <alignment horizontal="center" vertical="center"/>
    </xf>
    <xf numFmtId="1" fontId="20" fillId="10" borderId="13" xfId="0" applyNumberFormat="1"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left" vertical="center"/>
    </xf>
    <xf numFmtId="0" fontId="6" fillId="0" borderId="0" xfId="0" applyFont="1"/>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xf>
    <xf numFmtId="164" fontId="22" fillId="4" borderId="3" xfId="0" applyNumberFormat="1" applyFont="1" applyFill="1" applyBorder="1" applyAlignment="1">
      <alignment horizontal="center" vertical="center" wrapText="1"/>
    </xf>
    <xf numFmtId="1" fontId="21" fillId="0" borderId="1" xfId="0" applyNumberFormat="1" applyFont="1" applyBorder="1" applyAlignment="1">
      <alignment horizontal="center" vertical="center" wrapText="1"/>
    </xf>
    <xf numFmtId="0" fontId="10" fillId="0" borderId="1" xfId="0" applyFont="1" applyBorder="1"/>
    <xf numFmtId="0" fontId="21" fillId="0" borderId="0" xfId="0" applyFont="1" applyFill="1" applyBorder="1" applyAlignment="1">
      <alignment horizontal="center" vertical="center" wrapText="1"/>
    </xf>
    <xf numFmtId="3" fontId="25" fillId="0" borderId="2" xfId="1" applyNumberFormat="1" applyFont="1" applyFill="1" applyBorder="1" applyAlignment="1">
      <alignment horizontal="center" vertical="center"/>
    </xf>
    <xf numFmtId="0" fontId="5" fillId="2" borderId="1" xfId="0" applyFont="1" applyFill="1" applyBorder="1" applyAlignment="1">
      <alignment horizontal="left" vertical="center"/>
    </xf>
    <xf numFmtId="0" fontId="45" fillId="0" borderId="0" xfId="0" applyFont="1"/>
    <xf numFmtId="164" fontId="0" fillId="0" borderId="0" xfId="0" applyNumberFormat="1"/>
    <xf numFmtId="0" fontId="4" fillId="2" borderId="14" xfId="0" applyFont="1" applyFill="1" applyBorder="1" applyAlignment="1">
      <alignment horizontal="left"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wrapText="1"/>
    </xf>
    <xf numFmtId="0" fontId="21" fillId="0" borderId="14" xfId="0" applyFont="1" applyBorder="1" applyAlignment="1">
      <alignment horizontal="center" vertical="center" wrapText="1"/>
    </xf>
    <xf numFmtId="0" fontId="4" fillId="0" borderId="0" xfId="0" applyFont="1"/>
    <xf numFmtId="0" fontId="4" fillId="4" borderId="14" xfId="0" applyFont="1" applyFill="1" applyBorder="1" applyAlignment="1">
      <alignment horizontal="left" vertical="center"/>
    </xf>
    <xf numFmtId="0" fontId="4" fillId="4" borderId="14" xfId="0" applyFont="1" applyFill="1" applyBorder="1" applyAlignment="1">
      <alignment horizontal="center" vertical="center"/>
    </xf>
    <xf numFmtId="0" fontId="13" fillId="4" borderId="14" xfId="0" applyFont="1" applyFill="1" applyBorder="1" applyAlignment="1">
      <alignment horizontal="left" vertical="center" wrapText="1"/>
    </xf>
    <xf numFmtId="0" fontId="21" fillId="0" borderId="14" xfId="0" applyFont="1" applyFill="1" applyBorder="1" applyAlignment="1">
      <alignment horizontal="center" vertical="center" wrapText="1"/>
    </xf>
    <xf numFmtId="0" fontId="4" fillId="7" borderId="14" xfId="0" applyFont="1" applyFill="1" applyBorder="1" applyAlignment="1">
      <alignment horizontal="left" vertical="center" wrapText="1"/>
    </xf>
    <xf numFmtId="0" fontId="4" fillId="0" borderId="14" xfId="0" applyFont="1" applyBorder="1"/>
    <xf numFmtId="0" fontId="4" fillId="2" borderId="2"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wrapText="1"/>
    </xf>
    <xf numFmtId="0" fontId="3" fillId="0" borderId="0" xfId="0" applyFont="1"/>
    <xf numFmtId="0" fontId="3" fillId="4" borderId="14" xfId="0" applyFont="1" applyFill="1" applyBorder="1" applyAlignment="1">
      <alignment horizontal="left" vertical="center"/>
    </xf>
    <xf numFmtId="0" fontId="3" fillId="4" borderId="14" xfId="0" applyFont="1" applyFill="1" applyBorder="1" applyAlignment="1">
      <alignment horizontal="center" vertical="center"/>
    </xf>
    <xf numFmtId="0" fontId="3" fillId="7" borderId="14" xfId="0" applyFont="1" applyFill="1" applyBorder="1" applyAlignment="1">
      <alignment horizontal="left" vertical="center" wrapText="1"/>
    </xf>
    <xf numFmtId="0" fontId="4" fillId="27" borderId="2" xfId="0" applyFont="1" applyFill="1" applyBorder="1" applyAlignment="1">
      <alignment horizontal="left" vertical="center"/>
    </xf>
    <xf numFmtId="1" fontId="21" fillId="0" borderId="14" xfId="0" applyNumberFormat="1" applyFont="1" applyBorder="1" applyAlignment="1">
      <alignment horizontal="center" vertical="center" wrapText="1"/>
    </xf>
    <xf numFmtId="0" fontId="3" fillId="2" borderId="1" xfId="0" applyFont="1" applyFill="1" applyBorder="1" applyAlignment="1">
      <alignment horizontal="left" vertical="center"/>
    </xf>
    <xf numFmtId="0" fontId="2" fillId="2" borderId="14"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4"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0" borderId="0" xfId="0" applyFont="1"/>
    <xf numFmtId="0" fontId="1" fillId="27" borderId="14" xfId="0" applyFont="1" applyFill="1" applyBorder="1" applyAlignment="1">
      <alignment horizontal="left" vertical="center" wrapText="1"/>
    </xf>
  </cellXfs>
  <cellStyles count="48">
    <cellStyle name="20% — акцент1 2" xfId="7"/>
    <cellStyle name="20% — акцент2 2" xfId="8"/>
    <cellStyle name="20% — акцент3 2" xfId="9"/>
    <cellStyle name="20% — акцент4 2" xfId="10"/>
    <cellStyle name="20% — акцент5 2" xfId="11"/>
    <cellStyle name="20% — акцент6 2" xfId="12"/>
    <cellStyle name="40% — акцент1 2" xfId="13"/>
    <cellStyle name="40% — акцент2 2" xfId="14"/>
    <cellStyle name="40% — акцент3 2" xfId="15"/>
    <cellStyle name="40% — акцент4 2" xfId="16"/>
    <cellStyle name="40% — акцент5 2" xfId="17"/>
    <cellStyle name="40% — акцент6 2" xfId="18"/>
    <cellStyle name="60% — акцент1 2" xfId="19"/>
    <cellStyle name="60% — акцент2 2" xfId="20"/>
    <cellStyle name="60% — акцент3 2" xfId="21"/>
    <cellStyle name="60% — акцент4 2" xfId="22"/>
    <cellStyle name="60% — акцент5 2" xfId="23"/>
    <cellStyle name="60% — акцент6 2" xfId="24"/>
    <cellStyle name="Акцент1 2" xfId="25"/>
    <cellStyle name="Акцент2 2" xfId="26"/>
    <cellStyle name="Акцент3 2" xfId="27"/>
    <cellStyle name="Акцент4 2" xfId="28"/>
    <cellStyle name="Акцент5 2" xfId="29"/>
    <cellStyle name="Акцент6 2" xfId="30"/>
    <cellStyle name="Ввод  2" xfId="31"/>
    <cellStyle name="Вывод 2" xfId="32"/>
    <cellStyle name="Вычисление 2" xfId="33"/>
    <cellStyle name="Заголовок 1 2" xfId="34"/>
    <cellStyle name="Заголовок 2 2" xfId="35"/>
    <cellStyle name="Заголовок 3 2" xfId="36"/>
    <cellStyle name="Заголовок 4 2" xfId="37"/>
    <cellStyle name="Итог 2" xfId="38"/>
    <cellStyle name="Контрольная ячейка 2" xfId="39"/>
    <cellStyle name="Название 2" xfId="40"/>
    <cellStyle name="Нейтральный 2" xfId="41"/>
    <cellStyle name="Обычный" xfId="0" builtinId="0"/>
    <cellStyle name="Обычный 2" xfId="1"/>
    <cellStyle name="Обычный 2 2" xfId="3"/>
    <cellStyle name="Обычный 2 3" xfId="4"/>
    <cellStyle name="Обычный 2 3 2" xfId="5"/>
    <cellStyle name="Обычный 2 4" xfId="2"/>
    <cellStyle name="Обычный 3" xfId="6"/>
    <cellStyle name="Плохой 2" xfId="42"/>
    <cellStyle name="Пояснение 2" xfId="43"/>
    <cellStyle name="Примечание 2" xfId="44"/>
    <cellStyle name="Связанная ячейка 2" xfId="45"/>
    <cellStyle name="Текст предупреждения 2" xfId="46"/>
    <cellStyle name="Хороший 2" xfId="47"/>
  </cellStyles>
  <dxfs count="0"/>
  <tableStyles count="0" defaultTableStyle="TableStyleMedium2" defaultPivotStyle="PivotStyleLight16"/>
  <colors>
    <mruColors>
      <color rgb="FFDFC9EF"/>
      <color rgb="FFBC8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184"/>
  <sheetViews>
    <sheetView tabSelected="1" zoomScale="69" zoomScaleNormal="69" workbookViewId="0">
      <pane xSplit="3" ySplit="8" topLeftCell="M9" activePane="bottomRight" state="frozen"/>
      <selection pane="topRight" activeCell="D1" sqref="D1"/>
      <selection pane="bottomLeft" activeCell="A9" sqref="A9"/>
      <selection pane="bottomRight" activeCell="U179" sqref="U179"/>
    </sheetView>
  </sheetViews>
  <sheetFormatPr defaultColWidth="9.140625" defaultRowHeight="15" x14ac:dyDescent="0.25"/>
  <cols>
    <col min="1" max="1" width="46.28515625" style="2" customWidth="1"/>
    <col min="2" max="2" width="4.85546875" style="6" customWidth="1"/>
    <col min="3" max="3" width="40.28515625" style="2" customWidth="1"/>
    <col min="4" max="4" width="14.85546875" style="6" customWidth="1"/>
    <col min="5" max="7" width="14.42578125" style="6" customWidth="1"/>
    <col min="8" max="8" width="12.5703125" style="39" customWidth="1"/>
    <col min="9" max="14" width="14.42578125" style="6" customWidth="1"/>
    <col min="15" max="15" width="12.28515625" style="39" customWidth="1"/>
    <col min="16" max="16" width="14.42578125" style="6" customWidth="1"/>
    <col min="17" max="17" width="17.140625" style="6" customWidth="1"/>
    <col min="18" max="18" width="12.7109375" style="39" customWidth="1"/>
    <col min="19" max="21" width="14.42578125" style="6" customWidth="1"/>
    <col min="22" max="16384" width="9.140625" style="2"/>
  </cols>
  <sheetData>
    <row r="1" spans="1:21" hidden="1" x14ac:dyDescent="0.25">
      <c r="G1" t="s">
        <v>152</v>
      </c>
      <c r="H1"/>
      <c r="J1" s="11" t="s">
        <v>169</v>
      </c>
      <c r="K1" t="s">
        <v>169</v>
      </c>
      <c r="L1" t="s">
        <v>169</v>
      </c>
      <c r="M1"/>
      <c r="N1"/>
      <c r="O1"/>
      <c r="Q1" t="s">
        <v>169</v>
      </c>
      <c r="R1"/>
    </row>
    <row r="2" spans="1:21" hidden="1" x14ac:dyDescent="0.25">
      <c r="G2" t="s">
        <v>153</v>
      </c>
      <c r="H2"/>
      <c r="J2" s="11" t="s">
        <v>164</v>
      </c>
      <c r="K2" t="s">
        <v>164</v>
      </c>
      <c r="L2" t="s">
        <v>164</v>
      </c>
      <c r="M2"/>
      <c r="N2"/>
      <c r="O2"/>
      <c r="Q2" t="s">
        <v>164</v>
      </c>
      <c r="R2"/>
    </row>
    <row r="3" spans="1:21" hidden="1" x14ac:dyDescent="0.25">
      <c r="G3" t="s">
        <v>154</v>
      </c>
      <c r="H3"/>
      <c r="J3" s="11" t="s">
        <v>165</v>
      </c>
      <c r="K3" t="s">
        <v>165</v>
      </c>
      <c r="L3" t="s">
        <v>165</v>
      </c>
      <c r="M3"/>
      <c r="N3"/>
      <c r="O3"/>
      <c r="Q3" t="s">
        <v>165</v>
      </c>
      <c r="R3"/>
    </row>
    <row r="4" spans="1:21" hidden="1" x14ac:dyDescent="0.25">
      <c r="G4" t="s">
        <v>156</v>
      </c>
      <c r="H4"/>
      <c r="J4" s="11" t="s">
        <v>166</v>
      </c>
      <c r="K4" t="s">
        <v>174</v>
      </c>
      <c r="L4" t="s">
        <v>178</v>
      </c>
      <c r="M4"/>
      <c r="N4"/>
      <c r="O4"/>
      <c r="Q4" t="s">
        <v>176</v>
      </c>
      <c r="R4"/>
    </row>
    <row r="5" spans="1:21" hidden="1" x14ac:dyDescent="0.25">
      <c r="G5" t="s">
        <v>155</v>
      </c>
      <c r="H5"/>
      <c r="J5" s="11" t="s">
        <v>167</v>
      </c>
      <c r="K5" t="s">
        <v>167</v>
      </c>
      <c r="L5" t="s">
        <v>167</v>
      </c>
      <c r="M5"/>
      <c r="N5"/>
      <c r="O5"/>
      <c r="Q5" t="s">
        <v>167</v>
      </c>
      <c r="R5"/>
    </row>
    <row r="6" spans="1:21" hidden="1" x14ac:dyDescent="0.25">
      <c r="G6" t="s">
        <v>157</v>
      </c>
      <c r="H6"/>
      <c r="J6" s="11" t="s">
        <v>168</v>
      </c>
      <c r="K6" t="s">
        <v>168</v>
      </c>
      <c r="L6" t="s">
        <v>168</v>
      </c>
      <c r="M6"/>
      <c r="N6"/>
      <c r="O6"/>
      <c r="Q6" t="s">
        <v>177</v>
      </c>
      <c r="R6"/>
    </row>
    <row r="7" spans="1:21" s="31" customFormat="1" ht="115.5" customHeight="1" x14ac:dyDescent="0.2">
      <c r="A7" s="27" t="s">
        <v>0</v>
      </c>
      <c r="B7" s="27"/>
      <c r="C7" s="27" t="s">
        <v>1</v>
      </c>
      <c r="D7" s="28" t="s">
        <v>224</v>
      </c>
      <c r="E7" s="29" t="s">
        <v>151</v>
      </c>
      <c r="F7" s="28" t="s">
        <v>158</v>
      </c>
      <c r="G7" s="28" t="s">
        <v>159</v>
      </c>
      <c r="H7" s="30" t="s">
        <v>181</v>
      </c>
      <c r="I7" s="29" t="s">
        <v>225</v>
      </c>
      <c r="J7" s="28" t="s">
        <v>171</v>
      </c>
      <c r="K7" s="28" t="s">
        <v>173</v>
      </c>
      <c r="L7" s="28" t="s">
        <v>172</v>
      </c>
      <c r="M7" s="28" t="s">
        <v>223</v>
      </c>
      <c r="N7" s="28" t="s">
        <v>170</v>
      </c>
      <c r="O7" s="30" t="s">
        <v>175</v>
      </c>
      <c r="P7" s="29" t="s">
        <v>226</v>
      </c>
      <c r="Q7" s="28" t="s">
        <v>179</v>
      </c>
      <c r="R7" s="30" t="s">
        <v>180</v>
      </c>
      <c r="S7" s="29" t="s">
        <v>227</v>
      </c>
      <c r="T7" s="29" t="s">
        <v>183</v>
      </c>
      <c r="U7" s="29" t="s">
        <v>222</v>
      </c>
    </row>
    <row r="8" spans="1:21" s="1" customFormat="1" ht="14.25" customHeight="1" x14ac:dyDescent="0.2">
      <c r="A8" s="12"/>
      <c r="B8" s="13"/>
      <c r="C8" s="13"/>
      <c r="D8" s="14"/>
      <c r="E8" s="14">
        <v>3</v>
      </c>
      <c r="F8" s="16"/>
      <c r="G8" s="16"/>
      <c r="H8" s="16"/>
      <c r="I8" s="14">
        <v>2</v>
      </c>
      <c r="J8" s="15"/>
      <c r="K8" s="16"/>
      <c r="L8" s="16"/>
      <c r="M8" s="16"/>
      <c r="N8" s="16"/>
      <c r="O8" s="16"/>
      <c r="P8" s="14">
        <v>1</v>
      </c>
      <c r="Q8" s="15"/>
      <c r="R8" s="16"/>
      <c r="S8" s="14">
        <v>1</v>
      </c>
      <c r="T8" s="14">
        <f t="shared" ref="T8:T14" si="0">E8+I8+P8+S8</f>
        <v>7</v>
      </c>
      <c r="U8" s="14">
        <v>100</v>
      </c>
    </row>
    <row r="9" spans="1:21" s="59" customFormat="1" ht="30" customHeight="1" x14ac:dyDescent="0.25">
      <c r="A9" s="74" t="s">
        <v>14</v>
      </c>
      <c r="B9" s="66">
        <v>4</v>
      </c>
      <c r="C9" s="57" t="s">
        <v>5</v>
      </c>
      <c r="D9" s="24" t="s">
        <v>228</v>
      </c>
      <c r="E9" s="26">
        <f t="shared" ref="E9:E14" si="1">IF(D9="закрыта",3,0)</f>
        <v>3</v>
      </c>
      <c r="F9" s="17">
        <v>13</v>
      </c>
      <c r="G9" s="18">
        <v>13</v>
      </c>
      <c r="H9" s="17">
        <v>13</v>
      </c>
      <c r="I9" s="26">
        <f t="shared" ref="I9:I14" si="2">IF(AND(F9=H9,G9=H9,F9=G9),2,(IF(OR(F9=H9,G9=H9),1,0)))</f>
        <v>2</v>
      </c>
      <c r="J9" s="58">
        <v>6</v>
      </c>
      <c r="K9" s="18"/>
      <c r="L9" s="18"/>
      <c r="M9" s="18"/>
      <c r="N9" s="18">
        <f t="shared" ref="N9:N14" si="3">SUM(J9:M9)</f>
        <v>6</v>
      </c>
      <c r="O9" s="20">
        <v>6</v>
      </c>
      <c r="P9" s="26">
        <f t="shared" ref="P9:P14" si="4">IF(N9=O9,1,0)</f>
        <v>1</v>
      </c>
      <c r="Q9" s="58">
        <v>7</v>
      </c>
      <c r="R9" s="20">
        <v>7</v>
      </c>
      <c r="S9" s="26">
        <f t="shared" ref="S9:S14" si="5">IF(Q9=R9,1,0)</f>
        <v>1</v>
      </c>
      <c r="T9" s="26">
        <f t="shared" si="0"/>
        <v>7</v>
      </c>
      <c r="U9" s="26">
        <f t="shared" ref="U9:U14" si="6">T9*100/$T$8</f>
        <v>100</v>
      </c>
    </row>
    <row r="10" spans="1:21" s="59" customFormat="1" ht="30" customHeight="1" x14ac:dyDescent="0.25">
      <c r="A10" s="55" t="s">
        <v>14</v>
      </c>
      <c r="B10" s="56">
        <v>6</v>
      </c>
      <c r="C10" s="57" t="s">
        <v>7</v>
      </c>
      <c r="D10" s="24" t="s">
        <v>228</v>
      </c>
      <c r="E10" s="26">
        <f t="shared" si="1"/>
        <v>3</v>
      </c>
      <c r="F10" s="17">
        <v>14</v>
      </c>
      <c r="G10" s="18">
        <v>14</v>
      </c>
      <c r="H10" s="17">
        <v>14</v>
      </c>
      <c r="I10" s="26">
        <f t="shared" si="2"/>
        <v>2</v>
      </c>
      <c r="J10" s="58">
        <v>7</v>
      </c>
      <c r="K10" s="18"/>
      <c r="L10" s="18"/>
      <c r="M10" s="18"/>
      <c r="N10" s="18">
        <f t="shared" si="3"/>
        <v>7</v>
      </c>
      <c r="O10" s="20">
        <v>7</v>
      </c>
      <c r="P10" s="26">
        <f t="shared" si="4"/>
        <v>1</v>
      </c>
      <c r="Q10" s="58">
        <v>7</v>
      </c>
      <c r="R10" s="20">
        <v>7</v>
      </c>
      <c r="S10" s="26">
        <f t="shared" si="5"/>
        <v>1</v>
      </c>
      <c r="T10" s="26">
        <f t="shared" si="0"/>
        <v>7</v>
      </c>
      <c r="U10" s="26">
        <f t="shared" si="6"/>
        <v>100</v>
      </c>
    </row>
    <row r="11" spans="1:21" s="59" customFormat="1" ht="30" customHeight="1" x14ac:dyDescent="0.25">
      <c r="A11" s="55" t="s">
        <v>14</v>
      </c>
      <c r="B11" s="66">
        <v>1</v>
      </c>
      <c r="C11" s="57" t="s">
        <v>2</v>
      </c>
      <c r="D11" s="24" t="s">
        <v>228</v>
      </c>
      <c r="E11" s="26">
        <f t="shared" si="1"/>
        <v>3</v>
      </c>
      <c r="F11" s="17">
        <v>318</v>
      </c>
      <c r="G11" s="18">
        <v>318</v>
      </c>
      <c r="H11" s="17">
        <v>318</v>
      </c>
      <c r="I11" s="26">
        <f t="shared" si="2"/>
        <v>2</v>
      </c>
      <c r="J11" s="58">
        <v>14</v>
      </c>
      <c r="K11" s="18"/>
      <c r="L11" s="18"/>
      <c r="M11" s="18"/>
      <c r="N11" s="18">
        <f t="shared" si="3"/>
        <v>14</v>
      </c>
      <c r="O11" s="18">
        <v>14</v>
      </c>
      <c r="P11" s="26">
        <f t="shared" si="4"/>
        <v>1</v>
      </c>
      <c r="Q11" s="58">
        <v>25</v>
      </c>
      <c r="R11" s="20">
        <v>25</v>
      </c>
      <c r="S11" s="26">
        <f t="shared" si="5"/>
        <v>1</v>
      </c>
      <c r="T11" s="26">
        <f t="shared" si="0"/>
        <v>7</v>
      </c>
      <c r="U11" s="26">
        <f t="shared" si="6"/>
        <v>100</v>
      </c>
    </row>
    <row r="12" spans="1:21" s="59" customFormat="1" ht="30" customHeight="1" x14ac:dyDescent="0.25">
      <c r="A12" s="55" t="s">
        <v>14</v>
      </c>
      <c r="B12" s="56">
        <v>2</v>
      </c>
      <c r="C12" s="57" t="s">
        <v>3</v>
      </c>
      <c r="D12" s="24" t="s">
        <v>228</v>
      </c>
      <c r="E12" s="26">
        <f t="shared" si="1"/>
        <v>3</v>
      </c>
      <c r="F12" s="17">
        <v>337</v>
      </c>
      <c r="G12" s="18">
        <v>337</v>
      </c>
      <c r="H12" s="17">
        <v>337</v>
      </c>
      <c r="I12" s="26">
        <f t="shared" si="2"/>
        <v>2</v>
      </c>
      <c r="J12" s="58">
        <v>17</v>
      </c>
      <c r="K12" s="18"/>
      <c r="L12" s="18"/>
      <c r="M12" s="18"/>
      <c r="N12" s="18">
        <f t="shared" si="3"/>
        <v>17</v>
      </c>
      <c r="O12" s="18">
        <v>17</v>
      </c>
      <c r="P12" s="26">
        <f t="shared" si="4"/>
        <v>1</v>
      </c>
      <c r="Q12" s="58">
        <v>24</v>
      </c>
      <c r="R12" s="20">
        <v>24</v>
      </c>
      <c r="S12" s="26">
        <f t="shared" si="5"/>
        <v>1</v>
      </c>
      <c r="T12" s="26">
        <f t="shared" si="0"/>
        <v>7</v>
      </c>
      <c r="U12" s="26">
        <f t="shared" si="6"/>
        <v>100</v>
      </c>
    </row>
    <row r="13" spans="1:21" s="59" customFormat="1" ht="30" customHeight="1" x14ac:dyDescent="0.25">
      <c r="A13" s="55" t="s">
        <v>14</v>
      </c>
      <c r="B13" s="66">
        <v>3</v>
      </c>
      <c r="C13" s="57" t="s">
        <v>4</v>
      </c>
      <c r="D13" s="24" t="s">
        <v>228</v>
      </c>
      <c r="E13" s="26">
        <f t="shared" si="1"/>
        <v>3</v>
      </c>
      <c r="F13" s="17">
        <v>354</v>
      </c>
      <c r="G13" s="18">
        <v>354</v>
      </c>
      <c r="H13" s="17">
        <v>354</v>
      </c>
      <c r="I13" s="26">
        <f t="shared" si="2"/>
        <v>2</v>
      </c>
      <c r="J13" s="58">
        <v>17</v>
      </c>
      <c r="K13" s="18"/>
      <c r="L13" s="18"/>
      <c r="M13" s="18"/>
      <c r="N13" s="18">
        <f t="shared" si="3"/>
        <v>17</v>
      </c>
      <c r="O13" s="18">
        <v>17</v>
      </c>
      <c r="P13" s="26">
        <f t="shared" si="4"/>
        <v>1</v>
      </c>
      <c r="Q13" s="58">
        <v>24</v>
      </c>
      <c r="R13" s="20">
        <v>24</v>
      </c>
      <c r="S13" s="26">
        <f t="shared" si="5"/>
        <v>1</v>
      </c>
      <c r="T13" s="26">
        <f t="shared" si="0"/>
        <v>7</v>
      </c>
      <c r="U13" s="26">
        <f t="shared" si="6"/>
        <v>100</v>
      </c>
    </row>
    <row r="14" spans="1:21" s="59" customFormat="1" ht="30" customHeight="1" x14ac:dyDescent="0.25">
      <c r="A14" s="55" t="s">
        <v>14</v>
      </c>
      <c r="B14" s="56">
        <v>5</v>
      </c>
      <c r="C14" s="57" t="s">
        <v>6</v>
      </c>
      <c r="D14" s="24" t="s">
        <v>228</v>
      </c>
      <c r="E14" s="26">
        <f t="shared" si="1"/>
        <v>3</v>
      </c>
      <c r="F14" s="17">
        <v>62</v>
      </c>
      <c r="G14" s="18">
        <v>62</v>
      </c>
      <c r="H14" s="17">
        <v>62</v>
      </c>
      <c r="I14" s="26">
        <f t="shared" si="2"/>
        <v>2</v>
      </c>
      <c r="J14" s="58">
        <v>11</v>
      </c>
      <c r="K14" s="18"/>
      <c r="L14" s="18"/>
      <c r="M14" s="18"/>
      <c r="N14" s="18">
        <f t="shared" si="3"/>
        <v>11</v>
      </c>
      <c r="O14" s="18">
        <v>11</v>
      </c>
      <c r="P14" s="26">
        <f t="shared" si="4"/>
        <v>1</v>
      </c>
      <c r="Q14" s="58">
        <v>16</v>
      </c>
      <c r="R14" s="20">
        <v>16</v>
      </c>
      <c r="S14" s="26">
        <f t="shared" si="5"/>
        <v>1</v>
      </c>
      <c r="T14" s="26">
        <f t="shared" si="0"/>
        <v>7</v>
      </c>
      <c r="U14" s="26">
        <f t="shared" si="6"/>
        <v>100</v>
      </c>
    </row>
    <row r="15" spans="1:21" s="59" customFormat="1" ht="16.5" customHeight="1" x14ac:dyDescent="0.25">
      <c r="A15" s="60" t="s">
        <v>14</v>
      </c>
      <c r="B15" s="61"/>
      <c r="C15" s="62" t="s">
        <v>40</v>
      </c>
      <c r="D15" s="21">
        <f>SUM(D9:D14)</f>
        <v>0</v>
      </c>
      <c r="E15" s="21"/>
      <c r="F15" s="21">
        <f>SUM(F9:F14)</f>
        <v>1098</v>
      </c>
      <c r="G15" s="21">
        <f>SUM(G9:G14)</f>
        <v>1098</v>
      </c>
      <c r="H15" s="21">
        <f>SUM(H9:H14)</f>
        <v>1098</v>
      </c>
      <c r="I15" s="21"/>
      <c r="J15" s="21">
        <f t="shared" ref="J15:O15" si="7">SUM(J9:J14)</f>
        <v>72</v>
      </c>
      <c r="K15" s="21">
        <f t="shared" si="7"/>
        <v>0</v>
      </c>
      <c r="L15" s="21">
        <f t="shared" si="7"/>
        <v>0</v>
      </c>
      <c r="M15" s="21">
        <f t="shared" si="7"/>
        <v>0</v>
      </c>
      <c r="N15" s="21">
        <f t="shared" si="7"/>
        <v>72</v>
      </c>
      <c r="O15" s="21">
        <f t="shared" si="7"/>
        <v>72</v>
      </c>
      <c r="P15" s="21"/>
      <c r="Q15" s="21">
        <f>SUM(Q9:Q14)</f>
        <v>103</v>
      </c>
      <c r="R15" s="21">
        <f>SUM(R9:R14)</f>
        <v>103</v>
      </c>
      <c r="S15" s="21"/>
      <c r="T15" s="47">
        <f>AVERAGE(T8:T14)</f>
        <v>7</v>
      </c>
      <c r="U15" s="47">
        <f>AVERAGE(U9:U14)</f>
        <v>100</v>
      </c>
    </row>
    <row r="16" spans="1:21" s="81" customFormat="1" ht="30" customHeight="1" x14ac:dyDescent="0.25">
      <c r="A16" s="78" t="s">
        <v>15</v>
      </c>
      <c r="B16" s="79">
        <v>1</v>
      </c>
      <c r="C16" s="80" t="s">
        <v>8</v>
      </c>
      <c r="D16" s="24" t="s">
        <v>228</v>
      </c>
      <c r="E16" s="26">
        <f t="shared" ref="E16:E22" si="8">IF(D16="закрыта",3,0)</f>
        <v>3</v>
      </c>
      <c r="F16" s="17">
        <v>600</v>
      </c>
      <c r="G16" s="58">
        <v>600</v>
      </c>
      <c r="H16" s="17">
        <v>600</v>
      </c>
      <c r="I16" s="26">
        <f t="shared" ref="I16:I22" si="9">IF(AND(F16=H16,G16=H16,F16=G16),2,(IF(OR(F16=H16,G16=H16),1,0)))</f>
        <v>2</v>
      </c>
      <c r="J16" s="58">
        <v>22</v>
      </c>
      <c r="K16" s="18"/>
      <c r="L16" s="18"/>
      <c r="M16" s="18"/>
      <c r="N16" s="18">
        <f t="shared" ref="N16:N22" si="10">SUM(J16:M16)</f>
        <v>22</v>
      </c>
      <c r="O16" s="18">
        <v>22</v>
      </c>
      <c r="P16" s="26">
        <f t="shared" ref="P16:P22" si="11">IF(N16=O16,1,0)</f>
        <v>1</v>
      </c>
      <c r="Q16" s="58">
        <v>34</v>
      </c>
      <c r="R16" s="18">
        <v>34</v>
      </c>
      <c r="S16" s="26">
        <f t="shared" ref="S16:S22" si="12">IF(Q16=R16,1,0)</f>
        <v>1</v>
      </c>
      <c r="T16" s="26">
        <f t="shared" ref="T16:T22" si="13">E16+I16+P16+S16</f>
        <v>7</v>
      </c>
      <c r="U16" s="26">
        <f t="shared" ref="U16:U22" si="14">T16*100/$T$8</f>
        <v>100</v>
      </c>
    </row>
    <row r="17" spans="1:21" s="81" customFormat="1" ht="30" customHeight="1" x14ac:dyDescent="0.25">
      <c r="A17" s="78" t="s">
        <v>15</v>
      </c>
      <c r="B17" s="79">
        <v>2</v>
      </c>
      <c r="C17" s="82" t="s">
        <v>194</v>
      </c>
      <c r="D17" s="24" t="s">
        <v>228</v>
      </c>
      <c r="E17" s="26">
        <f t="shared" si="8"/>
        <v>3</v>
      </c>
      <c r="F17" s="17">
        <v>575</v>
      </c>
      <c r="G17" s="18">
        <v>575</v>
      </c>
      <c r="H17" s="17">
        <v>575</v>
      </c>
      <c r="I17" s="26">
        <f t="shared" si="9"/>
        <v>2</v>
      </c>
      <c r="J17" s="18">
        <v>22</v>
      </c>
      <c r="K17" s="18"/>
      <c r="L17" s="18"/>
      <c r="M17" s="18"/>
      <c r="N17" s="18">
        <f t="shared" si="10"/>
        <v>22</v>
      </c>
      <c r="O17" s="23">
        <v>22</v>
      </c>
      <c r="P17" s="26">
        <f t="shared" si="11"/>
        <v>1</v>
      </c>
      <c r="Q17" s="18">
        <v>31</v>
      </c>
      <c r="R17" s="17">
        <v>31</v>
      </c>
      <c r="S17" s="26">
        <f t="shared" si="12"/>
        <v>1</v>
      </c>
      <c r="T17" s="26">
        <f t="shared" si="13"/>
        <v>7</v>
      </c>
      <c r="U17" s="26">
        <f t="shared" si="14"/>
        <v>100</v>
      </c>
    </row>
    <row r="18" spans="1:21" s="81" customFormat="1" ht="30" customHeight="1" x14ac:dyDescent="0.25">
      <c r="A18" s="78" t="s">
        <v>15</v>
      </c>
      <c r="B18" s="79">
        <v>4</v>
      </c>
      <c r="C18" s="82" t="s">
        <v>10</v>
      </c>
      <c r="D18" s="24" t="s">
        <v>228</v>
      </c>
      <c r="E18" s="26">
        <f t="shared" si="8"/>
        <v>3</v>
      </c>
      <c r="F18" s="17">
        <v>93</v>
      </c>
      <c r="G18" s="58">
        <v>93</v>
      </c>
      <c r="H18" s="17">
        <v>93</v>
      </c>
      <c r="I18" s="26">
        <f t="shared" si="9"/>
        <v>2</v>
      </c>
      <c r="J18" s="18">
        <v>11</v>
      </c>
      <c r="K18" s="18"/>
      <c r="L18" s="18"/>
      <c r="M18" s="18"/>
      <c r="N18" s="18">
        <f t="shared" si="10"/>
        <v>11</v>
      </c>
      <c r="O18" s="23">
        <v>11</v>
      </c>
      <c r="P18" s="26">
        <f t="shared" si="11"/>
        <v>1</v>
      </c>
      <c r="Q18" s="20">
        <v>16</v>
      </c>
      <c r="R18" s="17">
        <v>16</v>
      </c>
      <c r="S18" s="26">
        <f t="shared" si="12"/>
        <v>1</v>
      </c>
      <c r="T18" s="26">
        <f t="shared" si="13"/>
        <v>7</v>
      </c>
      <c r="U18" s="26">
        <f t="shared" si="14"/>
        <v>100</v>
      </c>
    </row>
    <row r="19" spans="1:21" s="81" customFormat="1" ht="30" customHeight="1" x14ac:dyDescent="0.25">
      <c r="A19" s="78" t="s">
        <v>15</v>
      </c>
      <c r="B19" s="79">
        <v>5</v>
      </c>
      <c r="C19" s="80" t="s">
        <v>11</v>
      </c>
      <c r="D19" s="24" t="s">
        <v>228</v>
      </c>
      <c r="E19" s="26">
        <f t="shared" si="8"/>
        <v>3</v>
      </c>
      <c r="F19" s="17">
        <v>504</v>
      </c>
      <c r="G19" s="20">
        <v>504</v>
      </c>
      <c r="H19" s="23">
        <v>504</v>
      </c>
      <c r="I19" s="26">
        <f t="shared" si="9"/>
        <v>2</v>
      </c>
      <c r="J19" s="18">
        <v>23</v>
      </c>
      <c r="K19" s="18"/>
      <c r="L19" s="18"/>
      <c r="M19" s="18"/>
      <c r="N19" s="18">
        <f t="shared" si="10"/>
        <v>23</v>
      </c>
      <c r="O19" s="23">
        <v>23</v>
      </c>
      <c r="P19" s="26">
        <f t="shared" si="11"/>
        <v>1</v>
      </c>
      <c r="Q19" s="58">
        <v>41</v>
      </c>
      <c r="R19" s="17">
        <v>41</v>
      </c>
      <c r="S19" s="26">
        <f t="shared" si="12"/>
        <v>1</v>
      </c>
      <c r="T19" s="26">
        <f t="shared" si="13"/>
        <v>7</v>
      </c>
      <c r="U19" s="26">
        <f t="shared" si="14"/>
        <v>100</v>
      </c>
    </row>
    <row r="20" spans="1:21" s="81" customFormat="1" ht="30" customHeight="1" x14ac:dyDescent="0.25">
      <c r="A20" s="78" t="s">
        <v>15</v>
      </c>
      <c r="B20" s="79">
        <v>6</v>
      </c>
      <c r="C20" s="82" t="s">
        <v>12</v>
      </c>
      <c r="D20" s="24" t="s">
        <v>228</v>
      </c>
      <c r="E20" s="26">
        <f t="shared" si="8"/>
        <v>3</v>
      </c>
      <c r="F20" s="17">
        <v>413</v>
      </c>
      <c r="G20" s="58">
        <v>413</v>
      </c>
      <c r="H20" s="17">
        <v>413</v>
      </c>
      <c r="I20" s="26">
        <f t="shared" si="9"/>
        <v>2</v>
      </c>
      <c r="J20" s="58">
        <v>14</v>
      </c>
      <c r="K20" s="18"/>
      <c r="L20" s="18"/>
      <c r="M20" s="18"/>
      <c r="N20" s="18">
        <f t="shared" si="10"/>
        <v>14</v>
      </c>
      <c r="O20" s="23">
        <v>14</v>
      </c>
      <c r="P20" s="26">
        <f t="shared" si="11"/>
        <v>1</v>
      </c>
      <c r="Q20" s="58">
        <v>21</v>
      </c>
      <c r="R20" s="17">
        <v>21</v>
      </c>
      <c r="S20" s="26">
        <f t="shared" si="12"/>
        <v>1</v>
      </c>
      <c r="T20" s="26">
        <f t="shared" si="13"/>
        <v>7</v>
      </c>
      <c r="U20" s="26">
        <f t="shared" si="14"/>
        <v>100</v>
      </c>
    </row>
    <row r="21" spans="1:21" s="81" customFormat="1" ht="30" customHeight="1" x14ac:dyDescent="0.25">
      <c r="A21" s="78" t="s">
        <v>15</v>
      </c>
      <c r="B21" s="79">
        <v>7</v>
      </c>
      <c r="C21" s="82" t="s">
        <v>13</v>
      </c>
      <c r="D21" s="24" t="s">
        <v>228</v>
      </c>
      <c r="E21" s="26">
        <f t="shared" si="8"/>
        <v>3</v>
      </c>
      <c r="F21" s="17">
        <v>34</v>
      </c>
      <c r="G21" s="58">
        <v>34</v>
      </c>
      <c r="H21" s="17">
        <v>34</v>
      </c>
      <c r="I21" s="26">
        <f t="shared" si="9"/>
        <v>2</v>
      </c>
      <c r="J21" s="58">
        <v>2</v>
      </c>
      <c r="K21" s="18"/>
      <c r="L21" s="18"/>
      <c r="M21" s="18"/>
      <c r="N21" s="18">
        <f t="shared" si="10"/>
        <v>2</v>
      </c>
      <c r="O21" s="17">
        <v>2</v>
      </c>
      <c r="P21" s="26">
        <f t="shared" si="11"/>
        <v>1</v>
      </c>
      <c r="Q21" s="18">
        <v>3</v>
      </c>
      <c r="R21" s="17">
        <v>3</v>
      </c>
      <c r="S21" s="26">
        <f t="shared" si="12"/>
        <v>1</v>
      </c>
      <c r="T21" s="26">
        <f t="shared" si="13"/>
        <v>7</v>
      </c>
      <c r="U21" s="26">
        <f t="shared" si="14"/>
        <v>100</v>
      </c>
    </row>
    <row r="22" spans="1:21" s="81" customFormat="1" ht="30" customHeight="1" x14ac:dyDescent="0.25">
      <c r="A22" s="78" t="s">
        <v>15</v>
      </c>
      <c r="B22" s="79">
        <v>3</v>
      </c>
      <c r="C22" s="82" t="s">
        <v>9</v>
      </c>
      <c r="D22" s="24" t="s">
        <v>229</v>
      </c>
      <c r="E22" s="26">
        <f t="shared" si="8"/>
        <v>0</v>
      </c>
      <c r="F22" s="17">
        <v>89</v>
      </c>
      <c r="G22" s="20">
        <v>89</v>
      </c>
      <c r="H22" s="17">
        <v>92</v>
      </c>
      <c r="I22" s="26">
        <f t="shared" si="9"/>
        <v>0</v>
      </c>
      <c r="J22" s="18">
        <v>11</v>
      </c>
      <c r="K22" s="18"/>
      <c r="L22" s="18"/>
      <c r="M22" s="18"/>
      <c r="N22" s="18">
        <f t="shared" si="10"/>
        <v>11</v>
      </c>
      <c r="O22" s="23">
        <v>11</v>
      </c>
      <c r="P22" s="26">
        <f t="shared" si="11"/>
        <v>1</v>
      </c>
      <c r="Q22" s="18">
        <v>17</v>
      </c>
      <c r="R22" s="17">
        <v>18</v>
      </c>
      <c r="S22" s="26">
        <f t="shared" si="12"/>
        <v>0</v>
      </c>
      <c r="T22" s="26">
        <f t="shared" si="13"/>
        <v>1</v>
      </c>
      <c r="U22" s="26">
        <f t="shared" si="14"/>
        <v>14.285714285714286</v>
      </c>
    </row>
    <row r="23" spans="1:21" s="59" customFormat="1" ht="16.5" customHeight="1" x14ac:dyDescent="0.25">
      <c r="A23" s="60" t="s">
        <v>15</v>
      </c>
      <c r="B23" s="61"/>
      <c r="C23" s="62" t="s">
        <v>40</v>
      </c>
      <c r="D23" s="21">
        <f>SUM(D16:D22)</f>
        <v>0</v>
      </c>
      <c r="E23" s="21"/>
      <c r="F23" s="21">
        <f>SUM(F16:F22)</f>
        <v>2308</v>
      </c>
      <c r="G23" s="21">
        <f>SUM(G16:G22)</f>
        <v>2308</v>
      </c>
      <c r="H23" s="21">
        <f>SUM(H16:H22)</f>
        <v>2311</v>
      </c>
      <c r="I23" s="21"/>
      <c r="J23" s="21">
        <f t="shared" ref="J23:O23" si="15">SUM(J16:J22)</f>
        <v>105</v>
      </c>
      <c r="K23" s="21">
        <f t="shared" si="15"/>
        <v>0</v>
      </c>
      <c r="L23" s="21">
        <f t="shared" si="15"/>
        <v>0</v>
      </c>
      <c r="M23" s="21">
        <f t="shared" si="15"/>
        <v>0</v>
      </c>
      <c r="N23" s="21">
        <f t="shared" si="15"/>
        <v>105</v>
      </c>
      <c r="O23" s="21">
        <f t="shared" si="15"/>
        <v>105</v>
      </c>
      <c r="P23" s="21"/>
      <c r="Q23" s="21">
        <f>SUM(Q16:Q22)</f>
        <v>163</v>
      </c>
      <c r="R23" s="21">
        <f>SUM(R16:R22)</f>
        <v>164</v>
      </c>
      <c r="S23" s="21"/>
      <c r="T23" s="47">
        <f>AVERAGE(T16:T22)</f>
        <v>6.1428571428571432</v>
      </c>
      <c r="U23" s="47">
        <f>AVERAGE(U16:U22)</f>
        <v>87.75510204081634</v>
      </c>
    </row>
    <row r="24" spans="1:21" s="59" customFormat="1" ht="30" customHeight="1" x14ac:dyDescent="0.25">
      <c r="A24" s="55" t="s">
        <v>16</v>
      </c>
      <c r="B24" s="56">
        <v>3</v>
      </c>
      <c r="C24" s="57" t="s">
        <v>214</v>
      </c>
      <c r="D24" s="24" t="s">
        <v>228</v>
      </c>
      <c r="E24" s="26">
        <f t="shared" ref="E24:E32" si="16">IF(D24="закрыта",3,0)</f>
        <v>3</v>
      </c>
      <c r="F24" s="17">
        <v>383</v>
      </c>
      <c r="G24" s="63">
        <v>383</v>
      </c>
      <c r="H24" s="63">
        <v>383</v>
      </c>
      <c r="I24" s="26">
        <f t="shared" ref="I24:I32" si="17">IF(AND(F24=H24,G24=H24,F24=G24),2,(IF(OR(F24=H24,G24=H24),1,0)))</f>
        <v>2</v>
      </c>
      <c r="J24" s="58">
        <v>21</v>
      </c>
      <c r="K24" s="58"/>
      <c r="L24" s="18"/>
      <c r="M24" s="18">
        <v>1</v>
      </c>
      <c r="N24" s="18">
        <f t="shared" ref="N24:N32" si="18">SUM(J24:M24)</f>
        <v>22</v>
      </c>
      <c r="O24" s="20">
        <v>22</v>
      </c>
      <c r="P24" s="26">
        <f t="shared" ref="P24:P32" si="19">IF(N24=O24,1,0)</f>
        <v>1</v>
      </c>
      <c r="Q24" s="58">
        <v>35</v>
      </c>
      <c r="R24" s="58">
        <v>35</v>
      </c>
      <c r="S24" s="26">
        <f t="shared" ref="S24:S32" si="20">IF(Q24=R24,1,0)</f>
        <v>1</v>
      </c>
      <c r="T24" s="26">
        <f t="shared" ref="T24:T32" si="21">E24+I24+P24+S24</f>
        <v>7</v>
      </c>
      <c r="U24" s="26">
        <f t="shared" ref="U24:U32" si="22">T24*100/$T$8</f>
        <v>100</v>
      </c>
    </row>
    <row r="25" spans="1:21" s="59" customFormat="1" ht="30" customHeight="1" x14ac:dyDescent="0.25">
      <c r="A25" s="55" t="s">
        <v>16</v>
      </c>
      <c r="B25" s="56">
        <v>1</v>
      </c>
      <c r="C25" s="57" t="s">
        <v>212</v>
      </c>
      <c r="D25" s="24" t="s">
        <v>228</v>
      </c>
      <c r="E25" s="26">
        <f t="shared" si="16"/>
        <v>3</v>
      </c>
      <c r="F25" s="17">
        <v>886</v>
      </c>
      <c r="G25" s="63">
        <v>886</v>
      </c>
      <c r="H25" s="58">
        <v>886</v>
      </c>
      <c r="I25" s="26">
        <f t="shared" si="17"/>
        <v>2</v>
      </c>
      <c r="J25" s="58">
        <v>34</v>
      </c>
      <c r="K25" s="18"/>
      <c r="L25" s="18"/>
      <c r="M25" s="18"/>
      <c r="N25" s="18">
        <f t="shared" si="18"/>
        <v>34</v>
      </c>
      <c r="O25" s="18">
        <v>34</v>
      </c>
      <c r="P25" s="26">
        <f t="shared" si="19"/>
        <v>1</v>
      </c>
      <c r="Q25" s="58">
        <v>52</v>
      </c>
      <c r="R25" s="58">
        <v>52</v>
      </c>
      <c r="S25" s="26">
        <f t="shared" si="20"/>
        <v>1</v>
      </c>
      <c r="T25" s="26">
        <f t="shared" si="21"/>
        <v>7</v>
      </c>
      <c r="U25" s="26">
        <f t="shared" si="22"/>
        <v>100</v>
      </c>
    </row>
    <row r="26" spans="1:21" s="59" customFormat="1" ht="30" customHeight="1" x14ac:dyDescent="0.25">
      <c r="A26" s="55" t="s">
        <v>16</v>
      </c>
      <c r="B26" s="56">
        <v>2</v>
      </c>
      <c r="C26" s="57" t="s">
        <v>213</v>
      </c>
      <c r="D26" s="24" t="s">
        <v>228</v>
      </c>
      <c r="E26" s="26">
        <f t="shared" si="16"/>
        <v>3</v>
      </c>
      <c r="F26" s="17">
        <v>764</v>
      </c>
      <c r="G26" s="58">
        <v>764</v>
      </c>
      <c r="H26" s="58">
        <v>764</v>
      </c>
      <c r="I26" s="26">
        <f t="shared" si="17"/>
        <v>2</v>
      </c>
      <c r="J26" s="58">
        <v>31</v>
      </c>
      <c r="K26" s="18"/>
      <c r="L26" s="18"/>
      <c r="M26" s="18"/>
      <c r="N26" s="18">
        <f t="shared" si="18"/>
        <v>31</v>
      </c>
      <c r="O26" s="20">
        <v>31</v>
      </c>
      <c r="P26" s="26">
        <f t="shared" si="19"/>
        <v>1</v>
      </c>
      <c r="Q26" s="58">
        <v>53</v>
      </c>
      <c r="R26" s="58">
        <v>53</v>
      </c>
      <c r="S26" s="26">
        <f t="shared" si="20"/>
        <v>1</v>
      </c>
      <c r="T26" s="26">
        <f t="shared" si="21"/>
        <v>7</v>
      </c>
      <c r="U26" s="26">
        <f t="shared" si="22"/>
        <v>100</v>
      </c>
    </row>
    <row r="27" spans="1:21" s="59" customFormat="1" ht="30" customHeight="1" x14ac:dyDescent="0.25">
      <c r="A27" s="55" t="s">
        <v>16</v>
      </c>
      <c r="B27" s="56">
        <v>4</v>
      </c>
      <c r="C27" s="57" t="s">
        <v>215</v>
      </c>
      <c r="D27" s="24" t="s">
        <v>228</v>
      </c>
      <c r="E27" s="26">
        <f t="shared" si="16"/>
        <v>3</v>
      </c>
      <c r="F27" s="17">
        <v>72</v>
      </c>
      <c r="G27" s="58">
        <v>72</v>
      </c>
      <c r="H27" s="58">
        <v>72</v>
      </c>
      <c r="I27" s="26">
        <f t="shared" si="17"/>
        <v>2</v>
      </c>
      <c r="J27" s="58">
        <v>11</v>
      </c>
      <c r="K27" s="18"/>
      <c r="L27" s="18"/>
      <c r="M27" s="18"/>
      <c r="N27" s="18">
        <f t="shared" si="18"/>
        <v>11</v>
      </c>
      <c r="O27" s="20">
        <v>11</v>
      </c>
      <c r="P27" s="26">
        <f t="shared" si="19"/>
        <v>1</v>
      </c>
      <c r="Q27" s="58">
        <v>19</v>
      </c>
      <c r="R27" s="58">
        <v>19</v>
      </c>
      <c r="S27" s="26">
        <f t="shared" si="20"/>
        <v>1</v>
      </c>
      <c r="T27" s="26">
        <f t="shared" si="21"/>
        <v>7</v>
      </c>
      <c r="U27" s="26">
        <f t="shared" si="22"/>
        <v>100</v>
      </c>
    </row>
    <row r="28" spans="1:21" s="59" customFormat="1" ht="30" customHeight="1" x14ac:dyDescent="0.25">
      <c r="A28" s="55" t="s">
        <v>16</v>
      </c>
      <c r="B28" s="56">
        <v>5</v>
      </c>
      <c r="C28" s="57" t="s">
        <v>216</v>
      </c>
      <c r="D28" s="24" t="s">
        <v>228</v>
      </c>
      <c r="E28" s="26">
        <f t="shared" si="16"/>
        <v>3</v>
      </c>
      <c r="F28" s="17">
        <v>95</v>
      </c>
      <c r="G28" s="58">
        <v>95</v>
      </c>
      <c r="H28" s="58">
        <v>95</v>
      </c>
      <c r="I28" s="26">
        <f t="shared" si="17"/>
        <v>2</v>
      </c>
      <c r="J28" s="58">
        <v>11</v>
      </c>
      <c r="K28" s="58"/>
      <c r="L28" s="18"/>
      <c r="M28" s="18"/>
      <c r="N28" s="18">
        <f t="shared" si="18"/>
        <v>11</v>
      </c>
      <c r="O28" s="20">
        <v>11</v>
      </c>
      <c r="P28" s="26">
        <f t="shared" si="19"/>
        <v>1</v>
      </c>
      <c r="Q28" s="58">
        <v>17</v>
      </c>
      <c r="R28" s="58">
        <v>17</v>
      </c>
      <c r="S28" s="26">
        <f t="shared" si="20"/>
        <v>1</v>
      </c>
      <c r="T28" s="26">
        <f t="shared" si="21"/>
        <v>7</v>
      </c>
      <c r="U28" s="26">
        <f t="shared" si="22"/>
        <v>100</v>
      </c>
    </row>
    <row r="29" spans="1:21" s="59" customFormat="1" ht="30" customHeight="1" x14ac:dyDescent="0.25">
      <c r="A29" s="55" t="s">
        <v>16</v>
      </c>
      <c r="B29" s="56">
        <v>6</v>
      </c>
      <c r="C29" s="57" t="s">
        <v>217</v>
      </c>
      <c r="D29" s="24" t="s">
        <v>228</v>
      </c>
      <c r="E29" s="26">
        <f t="shared" si="16"/>
        <v>3</v>
      </c>
      <c r="F29" s="17">
        <v>42</v>
      </c>
      <c r="G29" s="58">
        <v>42</v>
      </c>
      <c r="H29" s="58">
        <v>42</v>
      </c>
      <c r="I29" s="26">
        <f t="shared" si="17"/>
        <v>2</v>
      </c>
      <c r="J29" s="58">
        <v>9</v>
      </c>
      <c r="K29" s="58"/>
      <c r="L29" s="18"/>
      <c r="M29" s="18"/>
      <c r="N29" s="18">
        <f t="shared" si="18"/>
        <v>9</v>
      </c>
      <c r="O29" s="20">
        <v>9</v>
      </c>
      <c r="P29" s="26">
        <f t="shared" si="19"/>
        <v>1</v>
      </c>
      <c r="Q29" s="58">
        <v>12</v>
      </c>
      <c r="R29" s="58">
        <v>12</v>
      </c>
      <c r="S29" s="26">
        <f t="shared" si="20"/>
        <v>1</v>
      </c>
      <c r="T29" s="26">
        <f t="shared" si="21"/>
        <v>7</v>
      </c>
      <c r="U29" s="26">
        <f t="shared" si="22"/>
        <v>100</v>
      </c>
    </row>
    <row r="30" spans="1:21" s="59" customFormat="1" ht="30" customHeight="1" x14ac:dyDescent="0.25">
      <c r="A30" s="55" t="s">
        <v>16</v>
      </c>
      <c r="B30" s="56">
        <v>7</v>
      </c>
      <c r="C30" s="57" t="s">
        <v>218</v>
      </c>
      <c r="D30" s="24" t="s">
        <v>228</v>
      </c>
      <c r="E30" s="26">
        <f t="shared" si="16"/>
        <v>3</v>
      </c>
      <c r="F30" s="17">
        <v>432</v>
      </c>
      <c r="G30" s="58">
        <v>432</v>
      </c>
      <c r="H30" s="58">
        <v>432</v>
      </c>
      <c r="I30" s="26">
        <f t="shared" si="17"/>
        <v>2</v>
      </c>
      <c r="J30" s="58">
        <v>19</v>
      </c>
      <c r="K30" s="18"/>
      <c r="L30" s="18"/>
      <c r="M30" s="18"/>
      <c r="N30" s="18">
        <f t="shared" si="18"/>
        <v>19</v>
      </c>
      <c r="O30" s="18">
        <v>19</v>
      </c>
      <c r="P30" s="26">
        <f t="shared" si="19"/>
        <v>1</v>
      </c>
      <c r="Q30" s="58">
        <v>30</v>
      </c>
      <c r="R30" s="58">
        <v>30</v>
      </c>
      <c r="S30" s="26">
        <f t="shared" si="20"/>
        <v>1</v>
      </c>
      <c r="T30" s="26">
        <f t="shared" si="21"/>
        <v>7</v>
      </c>
      <c r="U30" s="26">
        <f t="shared" si="22"/>
        <v>100</v>
      </c>
    </row>
    <row r="31" spans="1:21" s="59" customFormat="1" ht="30" customHeight="1" x14ac:dyDescent="0.25">
      <c r="A31" s="55" t="s">
        <v>16</v>
      </c>
      <c r="B31" s="56">
        <v>8</v>
      </c>
      <c r="C31" s="57" t="s">
        <v>219</v>
      </c>
      <c r="D31" s="24" t="s">
        <v>228</v>
      </c>
      <c r="E31" s="26">
        <f t="shared" si="16"/>
        <v>3</v>
      </c>
      <c r="F31" s="17">
        <v>235</v>
      </c>
      <c r="G31" s="58">
        <v>235</v>
      </c>
      <c r="H31" s="58">
        <v>235</v>
      </c>
      <c r="I31" s="26">
        <f t="shared" si="17"/>
        <v>2</v>
      </c>
      <c r="J31" s="58">
        <v>11</v>
      </c>
      <c r="K31" s="18"/>
      <c r="L31" s="18"/>
      <c r="M31" s="18"/>
      <c r="N31" s="18">
        <f t="shared" si="18"/>
        <v>11</v>
      </c>
      <c r="O31" s="18">
        <v>11</v>
      </c>
      <c r="P31" s="26">
        <f t="shared" si="19"/>
        <v>1</v>
      </c>
      <c r="Q31" s="58">
        <v>20</v>
      </c>
      <c r="R31" s="58">
        <v>20</v>
      </c>
      <c r="S31" s="26">
        <f t="shared" si="20"/>
        <v>1</v>
      </c>
      <c r="T31" s="26">
        <f t="shared" si="21"/>
        <v>7</v>
      </c>
      <c r="U31" s="26">
        <f t="shared" si="22"/>
        <v>100</v>
      </c>
    </row>
    <row r="32" spans="1:21" s="59" customFormat="1" ht="30" customHeight="1" x14ac:dyDescent="0.25">
      <c r="A32" s="55" t="s">
        <v>16</v>
      </c>
      <c r="B32" s="56">
        <v>9</v>
      </c>
      <c r="C32" s="57" t="s">
        <v>220</v>
      </c>
      <c r="D32" s="24" t="s">
        <v>228</v>
      </c>
      <c r="E32" s="26">
        <f t="shared" si="16"/>
        <v>3</v>
      </c>
      <c r="F32" s="17">
        <v>125</v>
      </c>
      <c r="G32" s="58">
        <v>125</v>
      </c>
      <c r="H32" s="58">
        <v>125</v>
      </c>
      <c r="I32" s="26">
        <f t="shared" si="17"/>
        <v>2</v>
      </c>
      <c r="J32" s="58">
        <v>11</v>
      </c>
      <c r="K32" s="18"/>
      <c r="L32" s="18"/>
      <c r="M32" s="18"/>
      <c r="N32" s="18">
        <f t="shared" si="18"/>
        <v>11</v>
      </c>
      <c r="O32" s="18">
        <v>11</v>
      </c>
      <c r="P32" s="26">
        <f t="shared" si="19"/>
        <v>1</v>
      </c>
      <c r="Q32" s="58">
        <v>17</v>
      </c>
      <c r="R32" s="58">
        <v>17</v>
      </c>
      <c r="S32" s="26">
        <f t="shared" si="20"/>
        <v>1</v>
      </c>
      <c r="T32" s="26">
        <f t="shared" si="21"/>
        <v>7</v>
      </c>
      <c r="U32" s="26">
        <f t="shared" si="22"/>
        <v>100</v>
      </c>
    </row>
    <row r="33" spans="1:21" s="59" customFormat="1" ht="16.5" customHeight="1" x14ac:dyDescent="0.25">
      <c r="A33" s="60" t="s">
        <v>16</v>
      </c>
      <c r="B33" s="61"/>
      <c r="C33" s="62" t="s">
        <v>40</v>
      </c>
      <c r="D33" s="21">
        <f>SUM(D24:D32)</f>
        <v>0</v>
      </c>
      <c r="E33" s="21"/>
      <c r="F33" s="21">
        <f>SUM(F24:F32)</f>
        <v>3034</v>
      </c>
      <c r="G33" s="21">
        <f>SUM(G24:G32)</f>
        <v>3034</v>
      </c>
      <c r="H33" s="21">
        <f>SUM(H24:H32)</f>
        <v>3034</v>
      </c>
      <c r="I33" s="21"/>
      <c r="J33" s="21">
        <f t="shared" ref="J33:O33" si="23">SUM(J24:J32)</f>
        <v>158</v>
      </c>
      <c r="K33" s="21">
        <f t="shared" si="23"/>
        <v>0</v>
      </c>
      <c r="L33" s="21">
        <f t="shared" si="23"/>
        <v>0</v>
      </c>
      <c r="M33" s="21">
        <f t="shared" si="23"/>
        <v>1</v>
      </c>
      <c r="N33" s="21">
        <f t="shared" si="23"/>
        <v>159</v>
      </c>
      <c r="O33" s="21">
        <f t="shared" si="23"/>
        <v>159</v>
      </c>
      <c r="P33" s="21"/>
      <c r="Q33" s="21">
        <f>SUM(Q24:Q32)</f>
        <v>255</v>
      </c>
      <c r="R33" s="21">
        <f>SUM(R24:R32)</f>
        <v>255</v>
      </c>
      <c r="S33" s="21"/>
      <c r="T33" s="47">
        <f>AVERAGE(T24:T32)</f>
        <v>7</v>
      </c>
      <c r="U33" s="47">
        <f>AVERAGE(U24:U32)</f>
        <v>100</v>
      </c>
    </row>
    <row r="34" spans="1:21" s="59" customFormat="1" ht="30" customHeight="1" x14ac:dyDescent="0.25">
      <c r="A34" s="55" t="s">
        <v>17</v>
      </c>
      <c r="B34" s="56">
        <v>11</v>
      </c>
      <c r="C34" s="57" t="s">
        <v>192</v>
      </c>
      <c r="D34" s="24" t="s">
        <v>228</v>
      </c>
      <c r="E34" s="26">
        <f t="shared" ref="E34:E45" si="24">IF(D34="закрыта",3,0)</f>
        <v>3</v>
      </c>
      <c r="F34" s="17">
        <v>51</v>
      </c>
      <c r="G34" s="58">
        <v>51</v>
      </c>
      <c r="H34" s="58">
        <v>51</v>
      </c>
      <c r="I34" s="26">
        <f t="shared" ref="I34:I45" si="25">IF(AND(F34=H34,G34=H34,F34=G34),2,(IF(OR(F34=H34,G34=H34),1,0)))</f>
        <v>2</v>
      </c>
      <c r="J34" s="58">
        <v>9</v>
      </c>
      <c r="K34" s="18"/>
      <c r="L34" s="18"/>
      <c r="M34" s="18"/>
      <c r="N34" s="18">
        <f t="shared" ref="N34:N45" si="26">SUM(J34:M34)</f>
        <v>9</v>
      </c>
      <c r="O34" s="20">
        <v>9</v>
      </c>
      <c r="P34" s="26">
        <f t="shared" ref="P34:P45" si="27">IF(N34=O34,1,0)</f>
        <v>1</v>
      </c>
      <c r="Q34" s="18">
        <v>10</v>
      </c>
      <c r="R34" s="18">
        <v>10</v>
      </c>
      <c r="S34" s="26">
        <f t="shared" ref="S34:S45" si="28">IF(Q34=R34,1,0)</f>
        <v>1</v>
      </c>
      <c r="T34" s="26">
        <f t="shared" ref="T34:T45" si="29">E34+I34+P34+S34</f>
        <v>7</v>
      </c>
      <c r="U34" s="26">
        <f t="shared" ref="U34:U45" si="30">T34*100/$T$8</f>
        <v>100</v>
      </c>
    </row>
    <row r="35" spans="1:21" s="59" customFormat="1" ht="30" customHeight="1" x14ac:dyDescent="0.25">
      <c r="A35" s="55" t="s">
        <v>17</v>
      </c>
      <c r="B35" s="56">
        <v>1</v>
      </c>
      <c r="C35" s="57" t="s">
        <v>184</v>
      </c>
      <c r="D35" s="24" t="s">
        <v>228</v>
      </c>
      <c r="E35" s="26">
        <f t="shared" si="24"/>
        <v>3</v>
      </c>
      <c r="F35" s="17">
        <v>718</v>
      </c>
      <c r="G35" s="18">
        <v>718</v>
      </c>
      <c r="H35" s="58">
        <v>718</v>
      </c>
      <c r="I35" s="26">
        <f t="shared" si="25"/>
        <v>2</v>
      </c>
      <c r="J35" s="58">
        <v>26</v>
      </c>
      <c r="K35" s="18"/>
      <c r="L35" s="18"/>
      <c r="M35" s="18"/>
      <c r="N35" s="18">
        <f t="shared" si="26"/>
        <v>26</v>
      </c>
      <c r="O35" s="18">
        <v>26</v>
      </c>
      <c r="P35" s="26">
        <f t="shared" si="27"/>
        <v>1</v>
      </c>
      <c r="Q35" s="20">
        <v>42</v>
      </c>
      <c r="R35" s="18">
        <v>42</v>
      </c>
      <c r="S35" s="26">
        <f t="shared" si="28"/>
        <v>1</v>
      </c>
      <c r="T35" s="26">
        <f t="shared" si="29"/>
        <v>7</v>
      </c>
      <c r="U35" s="26">
        <f t="shared" si="30"/>
        <v>100</v>
      </c>
    </row>
    <row r="36" spans="1:21" s="59" customFormat="1" ht="30" customHeight="1" x14ac:dyDescent="0.25">
      <c r="A36" s="55" t="s">
        <v>17</v>
      </c>
      <c r="B36" s="56">
        <v>2</v>
      </c>
      <c r="C36" s="57" t="s">
        <v>185</v>
      </c>
      <c r="D36" s="24" t="s">
        <v>228</v>
      </c>
      <c r="E36" s="26">
        <f t="shared" si="24"/>
        <v>3</v>
      </c>
      <c r="F36" s="17">
        <v>778</v>
      </c>
      <c r="G36" s="75">
        <v>778</v>
      </c>
      <c r="H36" s="58">
        <v>778</v>
      </c>
      <c r="I36" s="26">
        <f t="shared" si="25"/>
        <v>2</v>
      </c>
      <c r="J36" s="58">
        <v>27</v>
      </c>
      <c r="K36" s="18">
        <v>4</v>
      </c>
      <c r="L36" s="18"/>
      <c r="M36" s="18"/>
      <c r="N36" s="18">
        <f t="shared" si="26"/>
        <v>31</v>
      </c>
      <c r="O36" s="18">
        <v>31</v>
      </c>
      <c r="P36" s="26">
        <f t="shared" si="27"/>
        <v>1</v>
      </c>
      <c r="Q36" s="18">
        <v>44</v>
      </c>
      <c r="R36" s="18">
        <v>44</v>
      </c>
      <c r="S36" s="26">
        <f t="shared" si="28"/>
        <v>1</v>
      </c>
      <c r="T36" s="26">
        <f t="shared" si="29"/>
        <v>7</v>
      </c>
      <c r="U36" s="26">
        <f t="shared" si="30"/>
        <v>100</v>
      </c>
    </row>
    <row r="37" spans="1:21" s="59" customFormat="1" ht="30" customHeight="1" x14ac:dyDescent="0.25">
      <c r="A37" s="55" t="s">
        <v>17</v>
      </c>
      <c r="B37" s="56">
        <v>3</v>
      </c>
      <c r="C37" s="57" t="s">
        <v>195</v>
      </c>
      <c r="D37" s="24" t="s">
        <v>228</v>
      </c>
      <c r="E37" s="26">
        <f t="shared" si="24"/>
        <v>3</v>
      </c>
      <c r="F37" s="17">
        <v>355</v>
      </c>
      <c r="G37" s="58">
        <v>355</v>
      </c>
      <c r="H37" s="58">
        <v>355</v>
      </c>
      <c r="I37" s="26">
        <f t="shared" si="25"/>
        <v>2</v>
      </c>
      <c r="J37" s="58">
        <v>14</v>
      </c>
      <c r="K37" s="18"/>
      <c r="L37" s="18"/>
      <c r="M37" s="18"/>
      <c r="N37" s="18">
        <f t="shared" si="26"/>
        <v>14</v>
      </c>
      <c r="O37" s="18">
        <v>14</v>
      </c>
      <c r="P37" s="26">
        <f t="shared" si="27"/>
        <v>1</v>
      </c>
      <c r="Q37" s="18">
        <v>24</v>
      </c>
      <c r="R37" s="18">
        <v>24</v>
      </c>
      <c r="S37" s="26">
        <f t="shared" si="28"/>
        <v>1</v>
      </c>
      <c r="T37" s="26">
        <f t="shared" si="29"/>
        <v>7</v>
      </c>
      <c r="U37" s="26">
        <f t="shared" si="30"/>
        <v>100</v>
      </c>
    </row>
    <row r="38" spans="1:21" s="59" customFormat="1" ht="30" customHeight="1" x14ac:dyDescent="0.25">
      <c r="A38" s="55" t="s">
        <v>17</v>
      </c>
      <c r="B38" s="56">
        <v>4</v>
      </c>
      <c r="C38" s="57" t="s">
        <v>186</v>
      </c>
      <c r="D38" s="24" t="s">
        <v>228</v>
      </c>
      <c r="E38" s="26">
        <f t="shared" si="24"/>
        <v>3</v>
      </c>
      <c r="F38" s="17">
        <v>949</v>
      </c>
      <c r="G38" s="58">
        <v>949</v>
      </c>
      <c r="H38" s="58">
        <v>949</v>
      </c>
      <c r="I38" s="26">
        <f t="shared" si="25"/>
        <v>2</v>
      </c>
      <c r="J38" s="58">
        <v>37</v>
      </c>
      <c r="K38" s="18"/>
      <c r="L38" s="18"/>
      <c r="M38" s="18"/>
      <c r="N38" s="18">
        <f t="shared" si="26"/>
        <v>37</v>
      </c>
      <c r="O38" s="18">
        <v>37</v>
      </c>
      <c r="P38" s="26">
        <f t="shared" si="27"/>
        <v>1</v>
      </c>
      <c r="Q38" s="18">
        <v>47</v>
      </c>
      <c r="R38" s="18">
        <v>47</v>
      </c>
      <c r="S38" s="26">
        <f t="shared" si="28"/>
        <v>1</v>
      </c>
      <c r="T38" s="26">
        <f t="shared" si="29"/>
        <v>7</v>
      </c>
      <c r="U38" s="26">
        <f t="shared" si="30"/>
        <v>100</v>
      </c>
    </row>
    <row r="39" spans="1:21" s="59" customFormat="1" ht="30" customHeight="1" x14ac:dyDescent="0.25">
      <c r="A39" s="55" t="s">
        <v>17</v>
      </c>
      <c r="B39" s="56">
        <v>5</v>
      </c>
      <c r="C39" s="57" t="s">
        <v>221</v>
      </c>
      <c r="D39" s="24" t="s">
        <v>228</v>
      </c>
      <c r="E39" s="26">
        <f t="shared" si="24"/>
        <v>3</v>
      </c>
      <c r="F39" s="17">
        <v>171</v>
      </c>
      <c r="G39" s="58">
        <v>171</v>
      </c>
      <c r="H39" s="58">
        <v>171</v>
      </c>
      <c r="I39" s="26">
        <f t="shared" si="25"/>
        <v>2</v>
      </c>
      <c r="J39" s="58">
        <v>7</v>
      </c>
      <c r="K39" s="18"/>
      <c r="L39" s="18"/>
      <c r="M39" s="18"/>
      <c r="N39" s="18">
        <f t="shared" si="26"/>
        <v>7</v>
      </c>
      <c r="O39" s="18">
        <v>7</v>
      </c>
      <c r="P39" s="26">
        <f t="shared" si="27"/>
        <v>1</v>
      </c>
      <c r="Q39" s="18">
        <v>11</v>
      </c>
      <c r="R39" s="18">
        <v>11</v>
      </c>
      <c r="S39" s="26">
        <f t="shared" si="28"/>
        <v>1</v>
      </c>
      <c r="T39" s="26">
        <f t="shared" si="29"/>
        <v>7</v>
      </c>
      <c r="U39" s="26">
        <f t="shared" si="30"/>
        <v>100</v>
      </c>
    </row>
    <row r="40" spans="1:21" s="59" customFormat="1" ht="30" customHeight="1" x14ac:dyDescent="0.25">
      <c r="A40" s="55" t="s">
        <v>17</v>
      </c>
      <c r="B40" s="56">
        <v>6</v>
      </c>
      <c r="C40" s="57" t="s">
        <v>187</v>
      </c>
      <c r="D40" s="24" t="s">
        <v>228</v>
      </c>
      <c r="E40" s="26">
        <f t="shared" si="24"/>
        <v>3</v>
      </c>
      <c r="F40" s="17">
        <v>900</v>
      </c>
      <c r="G40" s="58">
        <v>900</v>
      </c>
      <c r="H40" s="58">
        <v>900</v>
      </c>
      <c r="I40" s="26">
        <f t="shared" si="25"/>
        <v>2</v>
      </c>
      <c r="J40" s="58">
        <v>34</v>
      </c>
      <c r="K40" s="18"/>
      <c r="L40" s="18"/>
      <c r="M40" s="18"/>
      <c r="N40" s="18">
        <f t="shared" si="26"/>
        <v>34</v>
      </c>
      <c r="O40" s="18">
        <v>34</v>
      </c>
      <c r="P40" s="26">
        <f t="shared" si="27"/>
        <v>1</v>
      </c>
      <c r="Q40" s="18">
        <v>46</v>
      </c>
      <c r="R40" s="18">
        <v>46</v>
      </c>
      <c r="S40" s="26">
        <f t="shared" si="28"/>
        <v>1</v>
      </c>
      <c r="T40" s="26">
        <f t="shared" si="29"/>
        <v>7</v>
      </c>
      <c r="U40" s="26">
        <f t="shared" si="30"/>
        <v>100</v>
      </c>
    </row>
    <row r="41" spans="1:21" s="59" customFormat="1" ht="30" customHeight="1" x14ac:dyDescent="0.25">
      <c r="A41" s="55" t="s">
        <v>17</v>
      </c>
      <c r="B41" s="56">
        <v>7</v>
      </c>
      <c r="C41" s="57" t="s">
        <v>188</v>
      </c>
      <c r="D41" s="24" t="s">
        <v>228</v>
      </c>
      <c r="E41" s="26">
        <f t="shared" si="24"/>
        <v>3</v>
      </c>
      <c r="F41" s="17">
        <v>136</v>
      </c>
      <c r="G41" s="58">
        <v>136</v>
      </c>
      <c r="H41" s="58">
        <v>136</v>
      </c>
      <c r="I41" s="26">
        <f t="shared" si="25"/>
        <v>2</v>
      </c>
      <c r="J41" s="58">
        <v>11</v>
      </c>
      <c r="K41" s="18"/>
      <c r="L41" s="18"/>
      <c r="M41" s="18"/>
      <c r="N41" s="18">
        <f t="shared" si="26"/>
        <v>11</v>
      </c>
      <c r="O41" s="18">
        <v>11</v>
      </c>
      <c r="P41" s="26">
        <f t="shared" si="27"/>
        <v>1</v>
      </c>
      <c r="Q41" s="18">
        <v>19</v>
      </c>
      <c r="R41" s="18">
        <v>19</v>
      </c>
      <c r="S41" s="26">
        <f t="shared" si="28"/>
        <v>1</v>
      </c>
      <c r="T41" s="26">
        <f t="shared" si="29"/>
        <v>7</v>
      </c>
      <c r="U41" s="26">
        <f t="shared" si="30"/>
        <v>100</v>
      </c>
    </row>
    <row r="42" spans="1:21" s="59" customFormat="1" ht="30" customHeight="1" x14ac:dyDescent="0.25">
      <c r="A42" s="55" t="s">
        <v>17</v>
      </c>
      <c r="B42" s="56">
        <v>8</v>
      </c>
      <c r="C42" s="57" t="s">
        <v>189</v>
      </c>
      <c r="D42" s="24" t="s">
        <v>228</v>
      </c>
      <c r="E42" s="26">
        <f t="shared" si="24"/>
        <v>3</v>
      </c>
      <c r="F42" s="17">
        <v>241</v>
      </c>
      <c r="G42" s="58">
        <v>241</v>
      </c>
      <c r="H42" s="58">
        <v>241</v>
      </c>
      <c r="I42" s="26">
        <f t="shared" si="25"/>
        <v>2</v>
      </c>
      <c r="J42" s="58">
        <v>12</v>
      </c>
      <c r="K42" s="18"/>
      <c r="L42" s="18"/>
      <c r="M42" s="18"/>
      <c r="N42" s="18">
        <f t="shared" si="26"/>
        <v>12</v>
      </c>
      <c r="O42" s="18">
        <v>12</v>
      </c>
      <c r="P42" s="26">
        <f t="shared" si="27"/>
        <v>1</v>
      </c>
      <c r="Q42" s="20">
        <v>21</v>
      </c>
      <c r="R42" s="18">
        <v>21</v>
      </c>
      <c r="S42" s="26">
        <f t="shared" si="28"/>
        <v>1</v>
      </c>
      <c r="T42" s="26">
        <f t="shared" si="29"/>
        <v>7</v>
      </c>
      <c r="U42" s="26">
        <f t="shared" si="30"/>
        <v>100</v>
      </c>
    </row>
    <row r="43" spans="1:21" s="59" customFormat="1" ht="30" customHeight="1" x14ac:dyDescent="0.25">
      <c r="A43" s="55" t="s">
        <v>17</v>
      </c>
      <c r="B43" s="56">
        <v>9</v>
      </c>
      <c r="C43" s="57" t="s">
        <v>190</v>
      </c>
      <c r="D43" s="24" t="s">
        <v>228</v>
      </c>
      <c r="E43" s="26">
        <f t="shared" si="24"/>
        <v>3</v>
      </c>
      <c r="F43" s="17">
        <v>130</v>
      </c>
      <c r="G43" s="58">
        <v>130</v>
      </c>
      <c r="H43" s="58">
        <v>130</v>
      </c>
      <c r="I43" s="26">
        <f t="shared" si="25"/>
        <v>2</v>
      </c>
      <c r="J43" s="58">
        <v>11</v>
      </c>
      <c r="K43" s="18"/>
      <c r="L43" s="18"/>
      <c r="M43" s="18"/>
      <c r="N43" s="18">
        <f t="shared" si="26"/>
        <v>11</v>
      </c>
      <c r="O43" s="18">
        <v>11</v>
      </c>
      <c r="P43" s="26">
        <f t="shared" si="27"/>
        <v>1</v>
      </c>
      <c r="Q43" s="18">
        <v>16</v>
      </c>
      <c r="R43" s="20">
        <v>16</v>
      </c>
      <c r="S43" s="26">
        <f t="shared" si="28"/>
        <v>1</v>
      </c>
      <c r="T43" s="26">
        <f t="shared" si="29"/>
        <v>7</v>
      </c>
      <c r="U43" s="26">
        <f t="shared" si="30"/>
        <v>100</v>
      </c>
    </row>
    <row r="44" spans="1:21" s="59" customFormat="1" ht="30" customHeight="1" x14ac:dyDescent="0.25">
      <c r="A44" s="55" t="s">
        <v>17</v>
      </c>
      <c r="B44" s="56">
        <v>10</v>
      </c>
      <c r="C44" s="57" t="s">
        <v>191</v>
      </c>
      <c r="D44" s="24" t="s">
        <v>228</v>
      </c>
      <c r="E44" s="26">
        <f t="shared" si="24"/>
        <v>3</v>
      </c>
      <c r="F44" s="17">
        <v>168</v>
      </c>
      <c r="G44" s="58">
        <v>168</v>
      </c>
      <c r="H44" s="58">
        <v>168</v>
      </c>
      <c r="I44" s="26">
        <f t="shared" si="25"/>
        <v>2</v>
      </c>
      <c r="J44" s="58">
        <v>11</v>
      </c>
      <c r="K44" s="18"/>
      <c r="L44" s="18"/>
      <c r="M44" s="18"/>
      <c r="N44" s="18">
        <f t="shared" si="26"/>
        <v>11</v>
      </c>
      <c r="O44" s="18">
        <v>11</v>
      </c>
      <c r="P44" s="26">
        <f t="shared" si="27"/>
        <v>1</v>
      </c>
      <c r="Q44" s="18">
        <v>17</v>
      </c>
      <c r="R44" s="18">
        <v>17</v>
      </c>
      <c r="S44" s="26">
        <f t="shared" si="28"/>
        <v>1</v>
      </c>
      <c r="T44" s="26">
        <f t="shared" si="29"/>
        <v>7</v>
      </c>
      <c r="U44" s="26">
        <f t="shared" si="30"/>
        <v>100</v>
      </c>
    </row>
    <row r="45" spans="1:21" s="59" customFormat="1" ht="30" customHeight="1" x14ac:dyDescent="0.25">
      <c r="A45" s="55" t="s">
        <v>17</v>
      </c>
      <c r="B45" s="56">
        <v>12</v>
      </c>
      <c r="C45" s="57" t="s">
        <v>193</v>
      </c>
      <c r="D45" s="24" t="s">
        <v>228</v>
      </c>
      <c r="E45" s="26">
        <f t="shared" si="24"/>
        <v>3</v>
      </c>
      <c r="F45" s="17">
        <v>115</v>
      </c>
      <c r="G45" s="58">
        <v>115</v>
      </c>
      <c r="H45" s="58">
        <v>115</v>
      </c>
      <c r="I45" s="26">
        <f t="shared" si="25"/>
        <v>2</v>
      </c>
      <c r="J45" s="58">
        <v>11</v>
      </c>
      <c r="K45" s="18"/>
      <c r="L45" s="18"/>
      <c r="M45" s="18"/>
      <c r="N45" s="18">
        <f t="shared" si="26"/>
        <v>11</v>
      </c>
      <c r="O45" s="18">
        <v>11</v>
      </c>
      <c r="P45" s="26">
        <f t="shared" si="27"/>
        <v>1</v>
      </c>
      <c r="Q45" s="18">
        <v>15</v>
      </c>
      <c r="R45" s="18">
        <v>15</v>
      </c>
      <c r="S45" s="26">
        <f t="shared" si="28"/>
        <v>1</v>
      </c>
      <c r="T45" s="26">
        <f t="shared" si="29"/>
        <v>7</v>
      </c>
      <c r="U45" s="26">
        <f t="shared" si="30"/>
        <v>100</v>
      </c>
    </row>
    <row r="46" spans="1:21" s="36" customFormat="1" ht="16.5" customHeight="1" x14ac:dyDescent="0.25">
      <c r="A46" s="37" t="s">
        <v>17</v>
      </c>
      <c r="B46" s="38"/>
      <c r="C46" s="5" t="s">
        <v>40</v>
      </c>
      <c r="D46" s="21">
        <f>SUM(D34:D45)</f>
        <v>0</v>
      </c>
      <c r="E46" s="21"/>
      <c r="F46" s="21">
        <f>SUM(F34:F45)</f>
        <v>4712</v>
      </c>
      <c r="G46" s="21">
        <f>SUM(G34:G45)</f>
        <v>4712</v>
      </c>
      <c r="H46" s="21">
        <f t="shared" ref="H46" si="31">SUM(H34:H45)</f>
        <v>4712</v>
      </c>
      <c r="I46" s="21"/>
      <c r="J46" s="21">
        <f t="shared" ref="J46:N46" si="32">SUM(J34:J45)</f>
        <v>210</v>
      </c>
      <c r="K46" s="21">
        <f t="shared" si="32"/>
        <v>4</v>
      </c>
      <c r="L46" s="21">
        <f t="shared" si="32"/>
        <v>0</v>
      </c>
      <c r="M46" s="21">
        <f t="shared" si="32"/>
        <v>0</v>
      </c>
      <c r="N46" s="21">
        <f t="shared" si="32"/>
        <v>214</v>
      </c>
      <c r="O46" s="21">
        <f>SUM(O34:O45)</f>
        <v>214</v>
      </c>
      <c r="P46" s="21"/>
      <c r="Q46" s="21">
        <f>SUM(Q34:Q45)</f>
        <v>312</v>
      </c>
      <c r="R46" s="21">
        <f>SUM(R34:R45)</f>
        <v>312</v>
      </c>
      <c r="S46" s="21"/>
      <c r="T46" s="47">
        <f>AVERAGE(T34:T45)</f>
        <v>7</v>
      </c>
      <c r="U46" s="47">
        <f>AVERAGE(U34:U45)</f>
        <v>100</v>
      </c>
    </row>
    <row r="47" spans="1:21" s="70" customFormat="1" ht="30" customHeight="1" x14ac:dyDescent="0.25">
      <c r="A47" s="67" t="s">
        <v>18</v>
      </c>
      <c r="B47" s="68">
        <v>1</v>
      </c>
      <c r="C47" s="77" t="s">
        <v>147</v>
      </c>
      <c r="D47" s="24" t="s">
        <v>228</v>
      </c>
      <c r="E47" s="26">
        <f>IF(D47="закрыта",3,0)</f>
        <v>3</v>
      </c>
      <c r="F47" s="17">
        <v>359</v>
      </c>
      <c r="G47" s="58">
        <v>359</v>
      </c>
      <c r="H47" s="58">
        <v>359</v>
      </c>
      <c r="I47" s="26">
        <f>IF(AND(F47=H47,G47=H47,F47=G47),2,(IF(OR(F47=H47,G47=H47),1,0)))</f>
        <v>2</v>
      </c>
      <c r="J47" s="58">
        <v>20</v>
      </c>
      <c r="K47" s="18"/>
      <c r="L47" s="18"/>
      <c r="M47" s="18"/>
      <c r="N47" s="18">
        <f>SUM(J47:M47)</f>
        <v>20</v>
      </c>
      <c r="O47" s="18">
        <v>20</v>
      </c>
      <c r="P47" s="26">
        <f>IF(N47=O47,1,0)</f>
        <v>1</v>
      </c>
      <c r="Q47" s="63">
        <v>24</v>
      </c>
      <c r="R47" s="18">
        <v>24</v>
      </c>
      <c r="S47" s="26">
        <f>IF(Q47=R47,1,0)</f>
        <v>1</v>
      </c>
      <c r="T47" s="26">
        <f>E47+I47+P47+S47</f>
        <v>7</v>
      </c>
      <c r="U47" s="26">
        <f t="shared" ref="U47:U50" si="33">T47*100/$T$8</f>
        <v>100</v>
      </c>
    </row>
    <row r="48" spans="1:21" s="70" customFormat="1" ht="30" customHeight="1" x14ac:dyDescent="0.25">
      <c r="A48" s="67" t="s">
        <v>18</v>
      </c>
      <c r="B48" s="68">
        <v>4</v>
      </c>
      <c r="C48" s="77" t="s">
        <v>150</v>
      </c>
      <c r="D48" s="24" t="s">
        <v>228</v>
      </c>
      <c r="E48" s="26">
        <f>IF(D48="закрыта",3,0)</f>
        <v>3</v>
      </c>
      <c r="F48" s="17">
        <v>235</v>
      </c>
      <c r="G48" s="20">
        <v>235</v>
      </c>
      <c r="H48" s="18">
        <v>235</v>
      </c>
      <c r="I48" s="26">
        <f>IF(AND(F48=H48,G48=H48,F48=G48),2,(IF(OR(F48=H48,G48=H48),1,0)))</f>
        <v>2</v>
      </c>
      <c r="J48" s="58">
        <v>16</v>
      </c>
      <c r="K48" s="18">
        <v>2</v>
      </c>
      <c r="L48" s="18"/>
      <c r="M48" s="18"/>
      <c r="N48" s="18">
        <f>SUM(J48:M48)</f>
        <v>18</v>
      </c>
      <c r="O48" s="20">
        <v>18</v>
      </c>
      <c r="P48" s="26">
        <f>IF(N48=O48,1,0)</f>
        <v>1</v>
      </c>
      <c r="Q48" s="58">
        <v>22</v>
      </c>
      <c r="R48" s="18">
        <v>22</v>
      </c>
      <c r="S48" s="26">
        <f>IF(Q48=R48,1,0)</f>
        <v>1</v>
      </c>
      <c r="T48" s="26">
        <f>E48+I48+P48+S48</f>
        <v>7</v>
      </c>
      <c r="U48" s="26">
        <f t="shared" si="33"/>
        <v>100</v>
      </c>
    </row>
    <row r="49" spans="1:21" s="70" customFormat="1" ht="30" customHeight="1" x14ac:dyDescent="0.25">
      <c r="A49" s="67" t="s">
        <v>18</v>
      </c>
      <c r="B49" s="68">
        <v>2</v>
      </c>
      <c r="C49" s="69" t="s">
        <v>148</v>
      </c>
      <c r="D49" s="24" t="s">
        <v>228</v>
      </c>
      <c r="E49" s="26">
        <f>IF(D49="закрыта",3,0)</f>
        <v>3</v>
      </c>
      <c r="F49" s="17">
        <v>76</v>
      </c>
      <c r="G49" s="18">
        <v>76</v>
      </c>
      <c r="H49" s="18">
        <v>76</v>
      </c>
      <c r="I49" s="26">
        <f>IF(AND(F49=H49,G49=H49,F49=G49),2,(IF(OR(F49=H49,G49=H49),1,0)))</f>
        <v>2</v>
      </c>
      <c r="J49" s="18">
        <v>11</v>
      </c>
      <c r="K49" s="18"/>
      <c r="L49" s="18"/>
      <c r="M49" s="18"/>
      <c r="N49" s="18">
        <f>SUM(J49:M49)</f>
        <v>11</v>
      </c>
      <c r="O49" s="20">
        <v>11</v>
      </c>
      <c r="P49" s="26">
        <f>IF(N49=O49,1,0)</f>
        <v>1</v>
      </c>
      <c r="Q49" s="18">
        <v>18</v>
      </c>
      <c r="R49" s="18">
        <v>18</v>
      </c>
      <c r="S49" s="26">
        <f>IF(Q49=R49,1,0)</f>
        <v>1</v>
      </c>
      <c r="T49" s="26">
        <f>E49+I49+P49+S49</f>
        <v>7</v>
      </c>
      <c r="U49" s="26">
        <f t="shared" si="33"/>
        <v>100</v>
      </c>
    </row>
    <row r="50" spans="1:21" s="70" customFormat="1" ht="30" customHeight="1" x14ac:dyDescent="0.25">
      <c r="A50" s="67" t="s">
        <v>18</v>
      </c>
      <c r="B50" s="68">
        <v>3</v>
      </c>
      <c r="C50" s="69" t="s">
        <v>149</v>
      </c>
      <c r="D50" s="24" t="s">
        <v>228</v>
      </c>
      <c r="E50" s="26">
        <f>IF(D50="закрыта",3,0)</f>
        <v>3</v>
      </c>
      <c r="F50" s="17">
        <v>125</v>
      </c>
      <c r="G50" s="58">
        <v>125</v>
      </c>
      <c r="H50" s="58">
        <v>125</v>
      </c>
      <c r="I50" s="26">
        <f>IF(AND(F50=H50,G50=H50,F50=G50),2,(IF(OR(F50=H50,G50=H50),1,0)))</f>
        <v>2</v>
      </c>
      <c r="J50" s="58">
        <v>11</v>
      </c>
      <c r="K50" s="18"/>
      <c r="L50" s="18"/>
      <c r="M50" s="18"/>
      <c r="N50" s="18">
        <f>SUM(J50:M50)</f>
        <v>11</v>
      </c>
      <c r="O50" s="20">
        <v>11</v>
      </c>
      <c r="P50" s="26">
        <f>IF(N50=O50,1,0)</f>
        <v>1</v>
      </c>
      <c r="Q50" s="58">
        <v>16</v>
      </c>
      <c r="R50" s="18">
        <v>16</v>
      </c>
      <c r="S50" s="26">
        <f>IF(Q50=R50,1,0)</f>
        <v>1</v>
      </c>
      <c r="T50" s="26">
        <f>E50+I50+P50+S50</f>
        <v>7</v>
      </c>
      <c r="U50" s="26">
        <f t="shared" si="33"/>
        <v>100</v>
      </c>
    </row>
    <row r="51" spans="1:21" s="36" customFormat="1" ht="16.5" customHeight="1" x14ac:dyDescent="0.25">
      <c r="A51" s="37" t="s">
        <v>18</v>
      </c>
      <c r="B51" s="38"/>
      <c r="C51" s="5" t="s">
        <v>40</v>
      </c>
      <c r="D51" s="21">
        <f>SUM(D47:D50)</f>
        <v>0</v>
      </c>
      <c r="E51" s="21"/>
      <c r="F51" s="21">
        <f t="shared" ref="F51:H51" si="34">SUM(F47:F50)</f>
        <v>795</v>
      </c>
      <c r="G51" s="21">
        <f t="shared" si="34"/>
        <v>795</v>
      </c>
      <c r="H51" s="21">
        <f t="shared" si="34"/>
        <v>795</v>
      </c>
      <c r="I51" s="21"/>
      <c r="J51" s="21">
        <f>SUM(J47:J50)</f>
        <v>58</v>
      </c>
      <c r="K51" s="21">
        <f t="shared" ref="K51:R51" si="35">SUM(K47:K50)</f>
        <v>2</v>
      </c>
      <c r="L51" s="21">
        <f t="shared" si="35"/>
        <v>0</v>
      </c>
      <c r="M51" s="21">
        <f t="shared" si="35"/>
        <v>0</v>
      </c>
      <c r="N51" s="21">
        <f t="shared" si="35"/>
        <v>60</v>
      </c>
      <c r="O51" s="21">
        <f t="shared" si="35"/>
        <v>60</v>
      </c>
      <c r="P51" s="21"/>
      <c r="Q51" s="21">
        <f t="shared" si="35"/>
        <v>80</v>
      </c>
      <c r="R51" s="21">
        <f t="shared" si="35"/>
        <v>80</v>
      </c>
      <c r="S51" s="21"/>
      <c r="T51" s="47">
        <f>AVERAGE(T47:T50)</f>
        <v>7</v>
      </c>
      <c r="U51" s="47">
        <f>AVERAGE(U47:U50)</f>
        <v>100</v>
      </c>
    </row>
    <row r="52" spans="1:21" s="70" customFormat="1" ht="30" customHeight="1" x14ac:dyDescent="0.25">
      <c r="A52" s="67" t="s">
        <v>19</v>
      </c>
      <c r="B52" s="68">
        <v>2</v>
      </c>
      <c r="C52" s="69" t="s">
        <v>32</v>
      </c>
      <c r="D52" s="24" t="s">
        <v>228</v>
      </c>
      <c r="E52" s="26">
        <f>IF(D52="закрыта",3,0)</f>
        <v>3</v>
      </c>
      <c r="F52" s="17">
        <v>35</v>
      </c>
      <c r="G52" s="58">
        <v>35</v>
      </c>
      <c r="H52" s="58">
        <v>35</v>
      </c>
      <c r="I52" s="26">
        <f>IF(AND(F52=H52,G52=H52,F52=G52),2,(IF(OR(F52=H52,G52=H52),1,0)))</f>
        <v>2</v>
      </c>
      <c r="J52" s="58">
        <v>7</v>
      </c>
      <c r="K52" s="18"/>
      <c r="L52" s="18"/>
      <c r="M52" s="18"/>
      <c r="N52" s="18">
        <f>SUM(J52:M52)</f>
        <v>7</v>
      </c>
      <c r="O52" s="20">
        <v>7</v>
      </c>
      <c r="P52" s="26">
        <f>IF(N52=O52,1,0)</f>
        <v>1</v>
      </c>
      <c r="Q52" s="63">
        <v>9</v>
      </c>
      <c r="R52" s="63">
        <v>9</v>
      </c>
      <c r="S52" s="26">
        <f>IF(Q52=R52,1,0)</f>
        <v>1</v>
      </c>
      <c r="T52" s="26">
        <f>E52+I52+P52+S52</f>
        <v>7</v>
      </c>
      <c r="U52" s="26">
        <f>T52*100/$T$8</f>
        <v>100</v>
      </c>
    </row>
    <row r="53" spans="1:21" s="70" customFormat="1" ht="30" customHeight="1" x14ac:dyDescent="0.25">
      <c r="A53" s="67" t="s">
        <v>19</v>
      </c>
      <c r="B53" s="68">
        <v>3</v>
      </c>
      <c r="C53" s="69" t="s">
        <v>33</v>
      </c>
      <c r="D53" s="24" t="s">
        <v>228</v>
      </c>
      <c r="E53" s="26">
        <f>IF(D53="закрыта",3,0)</f>
        <v>3</v>
      </c>
      <c r="F53" s="17">
        <v>44</v>
      </c>
      <c r="G53" s="58">
        <v>44</v>
      </c>
      <c r="H53" s="58">
        <v>44</v>
      </c>
      <c r="I53" s="26">
        <f>IF(AND(F53=H53,G53=H53,F53=G53),2,(IF(OR(F53=H53,G53=H53),1,0)))</f>
        <v>2</v>
      </c>
      <c r="J53" s="58">
        <v>9</v>
      </c>
      <c r="K53" s="18"/>
      <c r="L53" s="18"/>
      <c r="M53" s="18"/>
      <c r="N53" s="18">
        <f>SUM(J53:M53)</f>
        <v>9</v>
      </c>
      <c r="O53" s="20">
        <v>9</v>
      </c>
      <c r="P53" s="26">
        <f>IF(N53=O53,1,0)</f>
        <v>1</v>
      </c>
      <c r="Q53" s="63">
        <v>10</v>
      </c>
      <c r="R53" s="63">
        <v>10</v>
      </c>
      <c r="S53" s="26">
        <f>IF(Q53=R53,1,0)</f>
        <v>1</v>
      </c>
      <c r="T53" s="26">
        <f>E53+I53+P53+S53</f>
        <v>7</v>
      </c>
      <c r="U53" s="26">
        <f>T53*100/$T$8</f>
        <v>100</v>
      </c>
    </row>
    <row r="54" spans="1:21" s="70" customFormat="1" ht="30" customHeight="1" x14ac:dyDescent="0.25">
      <c r="A54" s="67" t="s">
        <v>19</v>
      </c>
      <c r="B54" s="68">
        <v>4</v>
      </c>
      <c r="C54" s="69" t="s">
        <v>34</v>
      </c>
      <c r="D54" s="24" t="s">
        <v>228</v>
      </c>
      <c r="E54" s="26">
        <f>IF(D54="закрыта",3,0)</f>
        <v>3</v>
      </c>
      <c r="F54" s="17">
        <v>3</v>
      </c>
      <c r="G54" s="58">
        <v>3</v>
      </c>
      <c r="H54" s="58">
        <v>3</v>
      </c>
      <c r="I54" s="26">
        <f>IF(AND(F54=H54,G54=H54,F54=G54),2,(IF(OR(F54=H54,G54=H54),1,0)))</f>
        <v>2</v>
      </c>
      <c r="J54" s="58">
        <v>2</v>
      </c>
      <c r="K54" s="18"/>
      <c r="L54" s="18"/>
      <c r="M54" s="18"/>
      <c r="N54" s="18">
        <f>SUM(J54:M54)</f>
        <v>2</v>
      </c>
      <c r="O54" s="20">
        <v>2</v>
      </c>
      <c r="P54" s="26">
        <f>IF(N54=O54,1,0)</f>
        <v>1</v>
      </c>
      <c r="Q54" s="63">
        <v>2</v>
      </c>
      <c r="R54" s="63">
        <v>2</v>
      </c>
      <c r="S54" s="26">
        <f>IF(Q54=R54,1,0)</f>
        <v>1</v>
      </c>
      <c r="T54" s="26">
        <f>E54+I54+P54+S54</f>
        <v>7</v>
      </c>
      <c r="U54" s="26">
        <f>T54*100/$T$8</f>
        <v>100</v>
      </c>
    </row>
    <row r="55" spans="1:21" s="70" customFormat="1" ht="30" customHeight="1" x14ac:dyDescent="0.25">
      <c r="A55" s="67" t="s">
        <v>19</v>
      </c>
      <c r="B55" s="68">
        <v>1</v>
      </c>
      <c r="C55" s="69" t="s">
        <v>199</v>
      </c>
      <c r="D55" s="24" t="s">
        <v>228</v>
      </c>
      <c r="E55" s="26">
        <f>IF(D55="закрыта",3,0)</f>
        <v>3</v>
      </c>
      <c r="F55" s="17">
        <v>678</v>
      </c>
      <c r="G55" s="63">
        <v>678</v>
      </c>
      <c r="H55" s="58">
        <v>678</v>
      </c>
      <c r="I55" s="26">
        <f>IF(AND(F55=H55,G55=H55,F55=G55),2,(IF(OR(F55=H55,G55=H55),1,0)))</f>
        <v>2</v>
      </c>
      <c r="J55" s="58">
        <v>28</v>
      </c>
      <c r="K55" s="18"/>
      <c r="L55" s="18"/>
      <c r="M55" s="18">
        <v>5</v>
      </c>
      <c r="N55" s="18">
        <f>SUM(J55:M55)</f>
        <v>33</v>
      </c>
      <c r="O55" s="20">
        <v>33</v>
      </c>
      <c r="P55" s="26">
        <f>IF(N55=O55,1,0)</f>
        <v>1</v>
      </c>
      <c r="Q55" s="63">
        <v>46</v>
      </c>
      <c r="R55" s="63">
        <v>46</v>
      </c>
      <c r="S55" s="26">
        <f>IF(Q55=R55,1,0)</f>
        <v>1</v>
      </c>
      <c r="T55" s="26">
        <f>E55+I55+P55+S55</f>
        <v>7</v>
      </c>
      <c r="U55" s="26">
        <f>T55*100/$T$8</f>
        <v>100</v>
      </c>
    </row>
    <row r="56" spans="1:21" s="70" customFormat="1" ht="16.5" customHeight="1" x14ac:dyDescent="0.25">
      <c r="A56" s="71" t="s">
        <v>19</v>
      </c>
      <c r="B56" s="72"/>
      <c r="C56" s="62" t="s">
        <v>40</v>
      </c>
      <c r="D56" s="21">
        <f>SUM(D52:D55)</f>
        <v>0</v>
      </c>
      <c r="E56" s="21"/>
      <c r="F56" s="21">
        <f>SUM(F52:F55)</f>
        <v>760</v>
      </c>
      <c r="G56" s="21">
        <f>SUM(G52:G55)</f>
        <v>760</v>
      </c>
      <c r="H56" s="21">
        <f>SUM(H52:H55)</f>
        <v>760</v>
      </c>
      <c r="I56" s="21"/>
      <c r="J56" s="21">
        <f t="shared" ref="J56:O56" si="36">SUM(J52:J55)</f>
        <v>46</v>
      </c>
      <c r="K56" s="21">
        <f t="shared" si="36"/>
        <v>0</v>
      </c>
      <c r="L56" s="21">
        <f t="shared" si="36"/>
        <v>0</v>
      </c>
      <c r="M56" s="21">
        <f t="shared" si="36"/>
        <v>5</v>
      </c>
      <c r="N56" s="21">
        <f t="shared" si="36"/>
        <v>51</v>
      </c>
      <c r="O56" s="21">
        <f t="shared" si="36"/>
        <v>51</v>
      </c>
      <c r="P56" s="21"/>
      <c r="Q56" s="21">
        <f>SUM(Q52:Q55)</f>
        <v>67</v>
      </c>
      <c r="R56" s="21">
        <f>SUM(R52:R55)</f>
        <v>67</v>
      </c>
      <c r="S56" s="21"/>
      <c r="T56" s="47">
        <f>AVERAGE(T52:T55)</f>
        <v>7</v>
      </c>
      <c r="U56" s="47">
        <f>AVERAGE(U52:U55)</f>
        <v>100</v>
      </c>
    </row>
    <row r="57" spans="1:21" s="43" customFormat="1" ht="30" customHeight="1" x14ac:dyDescent="0.25">
      <c r="A57" s="46" t="s">
        <v>20</v>
      </c>
      <c r="B57" s="45">
        <v>2</v>
      </c>
      <c r="C57" s="44" t="s">
        <v>36</v>
      </c>
      <c r="D57" s="24" t="s">
        <v>229</v>
      </c>
      <c r="E57" s="26">
        <f>IF(D57="закрыта",3,0)</f>
        <v>0</v>
      </c>
      <c r="F57" s="17">
        <v>590</v>
      </c>
      <c r="G57" s="19">
        <v>590</v>
      </c>
      <c r="H57" s="19">
        <v>605</v>
      </c>
      <c r="I57" s="26">
        <f>IF(AND(F57=H57,G57=H57,F57=G57),2,(IF(OR(F57=H57,G57=H57),1,0)))</f>
        <v>0</v>
      </c>
      <c r="J57" s="19">
        <v>21</v>
      </c>
      <c r="K57" s="18"/>
      <c r="L57" s="18"/>
      <c r="M57" s="18"/>
      <c r="N57" s="18">
        <f>SUM(J57:M57)</f>
        <v>21</v>
      </c>
      <c r="O57" s="20">
        <v>20</v>
      </c>
      <c r="P57" s="26">
        <f>IF(N57=O57,1,0)</f>
        <v>0</v>
      </c>
      <c r="Q57" s="18">
        <v>29</v>
      </c>
      <c r="R57" s="19">
        <v>31</v>
      </c>
      <c r="S57" s="26">
        <f>IF(Q57=R57,1,0)</f>
        <v>0</v>
      </c>
      <c r="T57" s="26">
        <f>E57+I57+P57+S57</f>
        <v>0</v>
      </c>
      <c r="U57" s="26">
        <f t="shared" ref="U57:U60" si="37">T57*100/$T$8</f>
        <v>0</v>
      </c>
    </row>
    <row r="58" spans="1:21" s="43" customFormat="1" ht="30" customHeight="1" x14ac:dyDescent="0.25">
      <c r="A58" s="46" t="s">
        <v>20</v>
      </c>
      <c r="B58" s="45">
        <v>1</v>
      </c>
      <c r="C58" s="44" t="s">
        <v>35</v>
      </c>
      <c r="D58" s="24" t="s">
        <v>228</v>
      </c>
      <c r="E58" s="26">
        <f>IF(D58="закрыта",3,0)</f>
        <v>3</v>
      </c>
      <c r="F58" s="17">
        <v>784</v>
      </c>
      <c r="G58" s="19">
        <v>784</v>
      </c>
      <c r="H58" s="19">
        <v>784</v>
      </c>
      <c r="I58" s="26">
        <f>IF(AND(F58=H58,G58=H58,F58=G58),2,(IF(OR(F58=H58,G58=H58),1,0)))</f>
        <v>2</v>
      </c>
      <c r="J58" s="19">
        <v>30</v>
      </c>
      <c r="K58" s="18"/>
      <c r="L58" s="18"/>
      <c r="M58" s="18"/>
      <c r="N58" s="18">
        <f>SUM(J58:M58)</f>
        <v>30</v>
      </c>
      <c r="O58" s="18">
        <v>30</v>
      </c>
      <c r="P58" s="26">
        <f>IF(N58=O58,1,0)</f>
        <v>1</v>
      </c>
      <c r="Q58" s="18">
        <v>43</v>
      </c>
      <c r="R58" s="51">
        <v>43</v>
      </c>
      <c r="S58" s="26">
        <f>IF(Q58=R58,1,0)</f>
        <v>1</v>
      </c>
      <c r="T58" s="26">
        <f>E58+I58+P58+S58</f>
        <v>7</v>
      </c>
      <c r="U58" s="26">
        <f t="shared" si="37"/>
        <v>100</v>
      </c>
    </row>
    <row r="59" spans="1:21" s="43" customFormat="1" ht="30" customHeight="1" x14ac:dyDescent="0.25">
      <c r="A59" s="76" t="s">
        <v>20</v>
      </c>
      <c r="B59" s="45">
        <v>3</v>
      </c>
      <c r="C59" s="44" t="s">
        <v>37</v>
      </c>
      <c r="D59" s="24" t="s">
        <v>228</v>
      </c>
      <c r="E59" s="26">
        <f>IF(D59="закрыта",3,0)</f>
        <v>3</v>
      </c>
      <c r="F59" s="17">
        <v>390</v>
      </c>
      <c r="G59" s="19">
        <v>390</v>
      </c>
      <c r="H59" s="19">
        <v>390</v>
      </c>
      <c r="I59" s="26">
        <f>IF(AND(F59=H59,G59=H59,F59=G59),2,(IF(OR(F59=H59,G59=H59),1,0)))</f>
        <v>2</v>
      </c>
      <c r="J59" s="19">
        <v>21</v>
      </c>
      <c r="K59" s="18"/>
      <c r="L59" s="18"/>
      <c r="M59" s="18"/>
      <c r="N59" s="18">
        <f>SUM(J59:M59)</f>
        <v>21</v>
      </c>
      <c r="O59" s="18">
        <v>21</v>
      </c>
      <c r="P59" s="26">
        <f>IF(N59=O59,1,0)</f>
        <v>1</v>
      </c>
      <c r="Q59" s="18">
        <v>30</v>
      </c>
      <c r="R59" s="18">
        <v>30</v>
      </c>
      <c r="S59" s="26">
        <f>IF(Q59=R59,1,0)</f>
        <v>1</v>
      </c>
      <c r="T59" s="26">
        <f>E59+I59+P59+S59</f>
        <v>7</v>
      </c>
      <c r="U59" s="26">
        <f t="shared" si="37"/>
        <v>100</v>
      </c>
    </row>
    <row r="60" spans="1:21" s="43" customFormat="1" ht="30" customHeight="1" x14ac:dyDescent="0.25">
      <c r="A60" s="46" t="s">
        <v>20</v>
      </c>
      <c r="B60" s="45">
        <v>4</v>
      </c>
      <c r="C60" s="44" t="s">
        <v>38</v>
      </c>
      <c r="D60" s="24" t="s">
        <v>228</v>
      </c>
      <c r="E60" s="26">
        <f>IF(D60="закрыта",3,0)</f>
        <v>3</v>
      </c>
      <c r="F60" s="17">
        <v>58</v>
      </c>
      <c r="G60" s="19">
        <v>58</v>
      </c>
      <c r="H60" s="19">
        <v>58</v>
      </c>
      <c r="I60" s="26">
        <f>IF(AND(F60=H60,G60=H60,F60=G60),2,(IF(OR(F60=H60,G60=H60),1,0)))</f>
        <v>2</v>
      </c>
      <c r="J60" s="19">
        <v>10</v>
      </c>
      <c r="K60" s="18"/>
      <c r="L60" s="18"/>
      <c r="M60" s="18"/>
      <c r="N60" s="18">
        <f>SUM(J60:M60)</f>
        <v>10</v>
      </c>
      <c r="O60" s="18">
        <v>10</v>
      </c>
      <c r="P60" s="26">
        <f>IF(N60=O60,1,0)</f>
        <v>1</v>
      </c>
      <c r="Q60" s="18">
        <v>12</v>
      </c>
      <c r="R60" s="18">
        <v>12</v>
      </c>
      <c r="S60" s="26">
        <f>IF(Q60=R60,1,0)</f>
        <v>1</v>
      </c>
      <c r="T60" s="26">
        <f>E60+I60+P60+S60</f>
        <v>7</v>
      </c>
      <c r="U60" s="26">
        <f t="shared" si="37"/>
        <v>100</v>
      </c>
    </row>
    <row r="61" spans="1:21" s="43" customFormat="1" ht="16.5" customHeight="1" x14ac:dyDescent="0.25">
      <c r="A61" s="42" t="s">
        <v>20</v>
      </c>
      <c r="B61" s="41"/>
      <c r="C61" s="5" t="s">
        <v>40</v>
      </c>
      <c r="D61" s="21">
        <f>SUM(D57:D60)</f>
        <v>0</v>
      </c>
      <c r="E61" s="21"/>
      <c r="F61" s="21">
        <f t="shared" ref="F61:H61" si="38">SUM(F57:F60)</f>
        <v>1822</v>
      </c>
      <c r="G61" s="21">
        <f t="shared" si="38"/>
        <v>1822</v>
      </c>
      <c r="H61" s="21">
        <f t="shared" si="38"/>
        <v>1837</v>
      </c>
      <c r="I61" s="21"/>
      <c r="J61" s="21">
        <f t="shared" ref="J61:Q61" si="39">SUM(J57:J60)</f>
        <v>82</v>
      </c>
      <c r="K61" s="21">
        <f t="shared" si="39"/>
        <v>0</v>
      </c>
      <c r="L61" s="21">
        <f t="shared" si="39"/>
        <v>0</v>
      </c>
      <c r="M61" s="21">
        <f t="shared" si="39"/>
        <v>0</v>
      </c>
      <c r="N61" s="21">
        <f t="shared" si="39"/>
        <v>82</v>
      </c>
      <c r="O61" s="21">
        <f>SUM(O57:O60)</f>
        <v>81</v>
      </c>
      <c r="P61" s="21"/>
      <c r="Q61" s="21">
        <f t="shared" si="39"/>
        <v>114</v>
      </c>
      <c r="R61" s="21">
        <f>SUM(R57:R60)</f>
        <v>116</v>
      </c>
      <c r="S61" s="21"/>
      <c r="T61" s="47">
        <f>AVERAGE(T57:T60)</f>
        <v>5.25</v>
      </c>
      <c r="U61" s="47">
        <f>AVERAGE(U57:U60)</f>
        <v>75</v>
      </c>
    </row>
    <row r="62" spans="1:21" s="70" customFormat="1" ht="30" customHeight="1" x14ac:dyDescent="0.25">
      <c r="A62" s="67" t="s">
        <v>21</v>
      </c>
      <c r="B62" s="68">
        <v>5</v>
      </c>
      <c r="C62" s="69" t="s">
        <v>53</v>
      </c>
      <c r="D62" s="24" t="s">
        <v>228</v>
      </c>
      <c r="E62" s="26">
        <f>IF(D62="закрыта",3,0)</f>
        <v>3</v>
      </c>
      <c r="F62" s="17">
        <v>26</v>
      </c>
      <c r="G62" s="58">
        <v>26</v>
      </c>
      <c r="H62" s="58">
        <v>26</v>
      </c>
      <c r="I62" s="26">
        <f>IF(AND(F62=H62,G62=H62,F62=G62),2,(IF(OR(F62=H62,G62=H62),1,0)))</f>
        <v>2</v>
      </c>
      <c r="J62" s="58">
        <v>7</v>
      </c>
      <c r="K62" s="18"/>
      <c r="L62" s="18"/>
      <c r="M62" s="18"/>
      <c r="N62" s="18">
        <f>SUM(J62:M62)</f>
        <v>7</v>
      </c>
      <c r="O62" s="20">
        <v>7</v>
      </c>
      <c r="P62" s="26">
        <f>IF(N62=O62,1,0)</f>
        <v>1</v>
      </c>
      <c r="Q62" s="63">
        <v>10</v>
      </c>
      <c r="R62" s="63">
        <v>10</v>
      </c>
      <c r="S62" s="26">
        <f>IF(Q62=R62,1,0)</f>
        <v>1</v>
      </c>
      <c r="T62" s="26">
        <f>E62+I62+P62+S62</f>
        <v>7</v>
      </c>
      <c r="U62" s="26">
        <f>T62*100/$T$8</f>
        <v>100</v>
      </c>
    </row>
    <row r="63" spans="1:21" s="70" customFormat="1" ht="30" customHeight="1" x14ac:dyDescent="0.25">
      <c r="A63" s="67" t="s">
        <v>21</v>
      </c>
      <c r="B63" s="68">
        <v>1</v>
      </c>
      <c r="C63" s="69" t="s">
        <v>49</v>
      </c>
      <c r="D63" s="24" t="s">
        <v>228</v>
      </c>
      <c r="E63" s="26">
        <f>IF(D63="закрыта",3,0)</f>
        <v>3</v>
      </c>
      <c r="F63" s="17">
        <v>65</v>
      </c>
      <c r="G63" s="58">
        <v>65</v>
      </c>
      <c r="H63" s="58">
        <v>65</v>
      </c>
      <c r="I63" s="26">
        <f>IF(AND(F63=H63,G63=H63,F63=G63),2,(IF(OR(F63=H63,G63=H63),1,0)))</f>
        <v>2</v>
      </c>
      <c r="J63" s="58">
        <v>11</v>
      </c>
      <c r="K63" s="18"/>
      <c r="L63" s="58"/>
      <c r="M63" s="18"/>
      <c r="N63" s="18">
        <f>SUM(J63:M63)</f>
        <v>11</v>
      </c>
      <c r="O63" s="18">
        <v>11</v>
      </c>
      <c r="P63" s="26">
        <f>IF(N63=O63,1,0)</f>
        <v>1</v>
      </c>
      <c r="Q63" s="58">
        <v>14</v>
      </c>
      <c r="R63" s="58">
        <v>14</v>
      </c>
      <c r="S63" s="26">
        <f>IF(Q63=R63,1,0)</f>
        <v>1</v>
      </c>
      <c r="T63" s="26">
        <f>E63+I63+P63+S63</f>
        <v>7</v>
      </c>
      <c r="U63" s="26">
        <f>T63*100/$T$8</f>
        <v>100</v>
      </c>
    </row>
    <row r="64" spans="1:21" s="70" customFormat="1" ht="30" customHeight="1" x14ac:dyDescent="0.25">
      <c r="A64" s="67" t="s">
        <v>21</v>
      </c>
      <c r="B64" s="68">
        <v>2</v>
      </c>
      <c r="C64" s="69" t="s">
        <v>50</v>
      </c>
      <c r="D64" s="24" t="s">
        <v>228</v>
      </c>
      <c r="E64" s="26">
        <f>IF(D64="закрыта",3,0)</f>
        <v>3</v>
      </c>
      <c r="F64" s="17">
        <v>740</v>
      </c>
      <c r="G64" s="63">
        <v>740</v>
      </c>
      <c r="H64" s="63">
        <v>740</v>
      </c>
      <c r="I64" s="26">
        <f>IF(AND(F64=H64,G64=H64,F64=G64),2,(IF(OR(F64=H64,G64=H64),1,0)))</f>
        <v>2</v>
      </c>
      <c r="J64" s="58">
        <v>27</v>
      </c>
      <c r="K64" s="18"/>
      <c r="L64" s="18">
        <v>3</v>
      </c>
      <c r="M64" s="18">
        <v>1</v>
      </c>
      <c r="N64" s="18">
        <f>SUM(J64:M64)</f>
        <v>31</v>
      </c>
      <c r="O64" s="20">
        <v>31</v>
      </c>
      <c r="P64" s="26">
        <f>IF(N64=O64,1,0)</f>
        <v>1</v>
      </c>
      <c r="Q64" s="63">
        <v>52</v>
      </c>
      <c r="R64" s="63">
        <v>52</v>
      </c>
      <c r="S64" s="26">
        <f>IF(Q64=R64,1,0)</f>
        <v>1</v>
      </c>
      <c r="T64" s="26">
        <f>E64+I64+P64+S64</f>
        <v>7</v>
      </c>
      <c r="U64" s="26">
        <f>T64*100/$T$8</f>
        <v>100</v>
      </c>
    </row>
    <row r="65" spans="1:21" s="70" customFormat="1" ht="30" customHeight="1" x14ac:dyDescent="0.25">
      <c r="A65" s="67" t="s">
        <v>21</v>
      </c>
      <c r="B65" s="68">
        <v>3</v>
      </c>
      <c r="C65" s="69" t="s">
        <v>51</v>
      </c>
      <c r="D65" s="24" t="s">
        <v>228</v>
      </c>
      <c r="E65" s="26">
        <f>IF(D65="закрыта",3,0)</f>
        <v>3</v>
      </c>
      <c r="F65" s="17">
        <v>282</v>
      </c>
      <c r="G65" s="58">
        <v>282</v>
      </c>
      <c r="H65" s="58">
        <v>282</v>
      </c>
      <c r="I65" s="26">
        <f>IF(AND(F65=H65,G65=H65,F65=G65),2,(IF(OR(F65=H65,G65=H65),1,0)))</f>
        <v>2</v>
      </c>
      <c r="J65" s="58">
        <v>13</v>
      </c>
      <c r="K65" s="18"/>
      <c r="L65" s="18"/>
      <c r="M65" s="18"/>
      <c r="N65" s="18">
        <f>SUM(J65:M65)</f>
        <v>13</v>
      </c>
      <c r="O65" s="20">
        <v>13</v>
      </c>
      <c r="P65" s="26">
        <f>IF(N65=O65,1,0)</f>
        <v>1</v>
      </c>
      <c r="Q65" s="63">
        <v>22</v>
      </c>
      <c r="R65" s="63">
        <v>22</v>
      </c>
      <c r="S65" s="26">
        <f>IF(Q65=R65,1,0)</f>
        <v>1</v>
      </c>
      <c r="T65" s="26">
        <f>E65+I65+P65+S65</f>
        <v>7</v>
      </c>
      <c r="U65" s="26">
        <f>T65*100/$T$8</f>
        <v>100</v>
      </c>
    </row>
    <row r="66" spans="1:21" s="70" customFormat="1" ht="30" customHeight="1" x14ac:dyDescent="0.25">
      <c r="A66" s="67" t="s">
        <v>21</v>
      </c>
      <c r="B66" s="68">
        <v>4</v>
      </c>
      <c r="C66" s="69" t="s">
        <v>52</v>
      </c>
      <c r="D66" s="24" t="s">
        <v>228</v>
      </c>
      <c r="E66" s="26">
        <f>IF(D66="закрыта",3,0)</f>
        <v>3</v>
      </c>
      <c r="F66" s="17">
        <v>281</v>
      </c>
      <c r="G66" s="58">
        <v>281</v>
      </c>
      <c r="H66" s="58">
        <v>281</v>
      </c>
      <c r="I66" s="26">
        <f>IF(AND(F66=H66,G66=H66,F66=G66),2,(IF(OR(F66=H66,G66=H66),1,0)))</f>
        <v>2</v>
      </c>
      <c r="J66" s="58">
        <v>11</v>
      </c>
      <c r="K66" s="18"/>
      <c r="L66" s="18"/>
      <c r="M66" s="18"/>
      <c r="N66" s="18">
        <f>SUM(J66:M66)</f>
        <v>11</v>
      </c>
      <c r="O66" s="20">
        <v>11</v>
      </c>
      <c r="P66" s="26">
        <f>IF(N66=O66,1,0)</f>
        <v>1</v>
      </c>
      <c r="Q66" s="63">
        <v>21</v>
      </c>
      <c r="R66" s="63">
        <v>21</v>
      </c>
      <c r="S66" s="26">
        <f>IF(Q66=R66,1,0)</f>
        <v>1</v>
      </c>
      <c r="T66" s="26">
        <f>E66+I66+P66+S66</f>
        <v>7</v>
      </c>
      <c r="U66" s="26">
        <f>T66*100/$T$8</f>
        <v>100</v>
      </c>
    </row>
    <row r="67" spans="1:21" s="70" customFormat="1" ht="16.5" customHeight="1" x14ac:dyDescent="0.25">
      <c r="A67" s="71" t="s">
        <v>21</v>
      </c>
      <c r="B67" s="72"/>
      <c r="C67" s="62" t="s">
        <v>40</v>
      </c>
      <c r="D67" s="21">
        <f>SUM(D62:D66)</f>
        <v>0</v>
      </c>
      <c r="E67" s="21"/>
      <c r="F67" s="21">
        <f>SUM(F62:F66)</f>
        <v>1394</v>
      </c>
      <c r="G67" s="21">
        <f>SUM(G62:G66)</f>
        <v>1394</v>
      </c>
      <c r="H67" s="21">
        <f>SUM(H62:H66)</f>
        <v>1394</v>
      </c>
      <c r="I67" s="21"/>
      <c r="J67" s="21">
        <f t="shared" ref="J67:R67" si="40">SUM(J62:J66)</f>
        <v>69</v>
      </c>
      <c r="K67" s="21">
        <f t="shared" si="40"/>
        <v>0</v>
      </c>
      <c r="L67" s="21">
        <f t="shared" si="40"/>
        <v>3</v>
      </c>
      <c r="M67" s="21">
        <f t="shared" si="40"/>
        <v>1</v>
      </c>
      <c r="N67" s="21">
        <f t="shared" si="40"/>
        <v>73</v>
      </c>
      <c r="O67" s="21">
        <f t="shared" si="40"/>
        <v>73</v>
      </c>
      <c r="P67" s="21"/>
      <c r="Q67" s="21">
        <f t="shared" si="40"/>
        <v>119</v>
      </c>
      <c r="R67" s="21">
        <f t="shared" si="40"/>
        <v>119</v>
      </c>
      <c r="S67" s="21"/>
      <c r="T67" s="47">
        <f>AVERAGE(T62:T66)</f>
        <v>7</v>
      </c>
      <c r="U67" s="47">
        <f>AVERAGE(U62:U66)</f>
        <v>100</v>
      </c>
    </row>
    <row r="68" spans="1:21" s="70" customFormat="1" ht="30" customHeight="1" x14ac:dyDescent="0.25">
      <c r="A68" s="67" t="s">
        <v>22</v>
      </c>
      <c r="B68" s="68">
        <v>1</v>
      </c>
      <c r="C68" s="69" t="s">
        <v>54</v>
      </c>
      <c r="D68" s="24" t="s">
        <v>228</v>
      </c>
      <c r="E68" s="26">
        <f t="shared" ref="E68:E74" si="41">IF(D68="закрыта",3,0)</f>
        <v>3</v>
      </c>
      <c r="F68" s="17">
        <v>97</v>
      </c>
      <c r="G68" s="18">
        <v>97</v>
      </c>
      <c r="H68" s="18">
        <v>97</v>
      </c>
      <c r="I68" s="26">
        <f t="shared" ref="I68:I74" si="42">IF(AND(F68=H68,G68=H68,F68=G68),2,(IF(OR(F68=H68,G68=H68),1,0)))</f>
        <v>2</v>
      </c>
      <c r="J68" s="18">
        <v>13</v>
      </c>
      <c r="K68" s="18"/>
      <c r="L68" s="18"/>
      <c r="M68" s="18"/>
      <c r="N68" s="18">
        <f t="shared" ref="N68:N74" si="43">SUM(J68:M68)</f>
        <v>13</v>
      </c>
      <c r="O68" s="18">
        <v>13</v>
      </c>
      <c r="P68" s="26">
        <f t="shared" ref="P68:P74" si="44">IF(N68=O68,1,0)</f>
        <v>1</v>
      </c>
      <c r="Q68" s="18">
        <v>18</v>
      </c>
      <c r="R68" s="18">
        <v>18</v>
      </c>
      <c r="S68" s="26">
        <f t="shared" ref="S68:S74" si="45">IF(Q68=R68,1,0)</f>
        <v>1</v>
      </c>
      <c r="T68" s="26">
        <f t="shared" ref="T68:T74" si="46">E68+I68+P68+S68</f>
        <v>7</v>
      </c>
      <c r="U68" s="26">
        <f t="shared" ref="U68:U74" si="47">T68*100/$T$8</f>
        <v>100</v>
      </c>
    </row>
    <row r="69" spans="1:21" s="70" customFormat="1" ht="30" customHeight="1" x14ac:dyDescent="0.25">
      <c r="A69" s="67" t="s">
        <v>22</v>
      </c>
      <c r="B69" s="68">
        <v>7</v>
      </c>
      <c r="C69" s="69" t="s">
        <v>60</v>
      </c>
      <c r="D69" s="24" t="s">
        <v>228</v>
      </c>
      <c r="E69" s="26">
        <f t="shared" si="41"/>
        <v>3</v>
      </c>
      <c r="F69" s="17">
        <v>36</v>
      </c>
      <c r="G69" s="20">
        <v>36</v>
      </c>
      <c r="H69" s="18">
        <v>36</v>
      </c>
      <c r="I69" s="26">
        <f t="shared" si="42"/>
        <v>2</v>
      </c>
      <c r="J69" s="18">
        <v>10</v>
      </c>
      <c r="K69" s="18"/>
      <c r="L69" s="18"/>
      <c r="M69" s="18"/>
      <c r="N69" s="18">
        <f t="shared" si="43"/>
        <v>10</v>
      </c>
      <c r="O69" s="18">
        <v>10</v>
      </c>
      <c r="P69" s="26">
        <f t="shared" si="44"/>
        <v>1</v>
      </c>
      <c r="Q69" s="20">
        <v>13</v>
      </c>
      <c r="R69" s="18">
        <v>13</v>
      </c>
      <c r="S69" s="26">
        <f t="shared" si="45"/>
        <v>1</v>
      </c>
      <c r="T69" s="26">
        <f t="shared" si="46"/>
        <v>7</v>
      </c>
      <c r="U69" s="26">
        <f t="shared" si="47"/>
        <v>100</v>
      </c>
    </row>
    <row r="70" spans="1:21" s="70" customFormat="1" ht="30" customHeight="1" x14ac:dyDescent="0.25">
      <c r="A70" s="67" t="s">
        <v>22</v>
      </c>
      <c r="B70" s="68">
        <v>2</v>
      </c>
      <c r="C70" s="69" t="s">
        <v>55</v>
      </c>
      <c r="D70" s="24" t="s">
        <v>228</v>
      </c>
      <c r="E70" s="26">
        <f t="shared" si="41"/>
        <v>3</v>
      </c>
      <c r="F70" s="17">
        <v>689</v>
      </c>
      <c r="G70" s="20">
        <v>689</v>
      </c>
      <c r="H70" s="20">
        <v>689</v>
      </c>
      <c r="I70" s="26">
        <f t="shared" si="42"/>
        <v>2</v>
      </c>
      <c r="J70" s="18">
        <v>30</v>
      </c>
      <c r="K70" s="18"/>
      <c r="L70" s="18">
        <v>5</v>
      </c>
      <c r="M70" s="18"/>
      <c r="N70" s="18">
        <f t="shared" si="43"/>
        <v>35</v>
      </c>
      <c r="O70" s="20">
        <v>35</v>
      </c>
      <c r="P70" s="26">
        <f t="shared" si="44"/>
        <v>1</v>
      </c>
      <c r="Q70" s="20">
        <v>38</v>
      </c>
      <c r="R70" s="20">
        <v>38</v>
      </c>
      <c r="S70" s="26">
        <f t="shared" si="45"/>
        <v>1</v>
      </c>
      <c r="T70" s="26">
        <f t="shared" si="46"/>
        <v>7</v>
      </c>
      <c r="U70" s="26">
        <f t="shared" si="47"/>
        <v>100</v>
      </c>
    </row>
    <row r="71" spans="1:21" s="70" customFormat="1" ht="30" customHeight="1" x14ac:dyDescent="0.25">
      <c r="A71" s="67" t="s">
        <v>22</v>
      </c>
      <c r="B71" s="68">
        <v>5</v>
      </c>
      <c r="C71" s="69" t="s">
        <v>58</v>
      </c>
      <c r="D71" s="24" t="s">
        <v>228</v>
      </c>
      <c r="E71" s="26">
        <f t="shared" si="41"/>
        <v>3</v>
      </c>
      <c r="F71" s="17">
        <v>756</v>
      </c>
      <c r="G71" s="18">
        <v>756</v>
      </c>
      <c r="H71" s="18">
        <v>756</v>
      </c>
      <c r="I71" s="26">
        <f t="shared" si="42"/>
        <v>2</v>
      </c>
      <c r="J71" s="18">
        <v>30</v>
      </c>
      <c r="K71" s="18"/>
      <c r="L71" s="18"/>
      <c r="M71" s="18"/>
      <c r="N71" s="18">
        <f t="shared" si="43"/>
        <v>30</v>
      </c>
      <c r="O71" s="18">
        <v>30</v>
      </c>
      <c r="P71" s="26">
        <f t="shared" si="44"/>
        <v>1</v>
      </c>
      <c r="Q71" s="20">
        <v>38</v>
      </c>
      <c r="R71" s="18">
        <v>38</v>
      </c>
      <c r="S71" s="26">
        <f t="shared" si="45"/>
        <v>1</v>
      </c>
      <c r="T71" s="26">
        <f t="shared" si="46"/>
        <v>7</v>
      </c>
      <c r="U71" s="26">
        <f t="shared" si="47"/>
        <v>100</v>
      </c>
    </row>
    <row r="72" spans="1:21" s="70" customFormat="1" ht="30" customHeight="1" x14ac:dyDescent="0.25">
      <c r="A72" s="67" t="s">
        <v>22</v>
      </c>
      <c r="B72" s="68">
        <v>6</v>
      </c>
      <c r="C72" s="69" t="s">
        <v>59</v>
      </c>
      <c r="D72" s="24" t="s">
        <v>228</v>
      </c>
      <c r="E72" s="26">
        <f t="shared" si="41"/>
        <v>3</v>
      </c>
      <c r="F72" s="17">
        <v>846</v>
      </c>
      <c r="G72" s="18">
        <v>846</v>
      </c>
      <c r="H72" s="18">
        <v>846</v>
      </c>
      <c r="I72" s="26">
        <f t="shared" si="42"/>
        <v>2</v>
      </c>
      <c r="J72" s="18">
        <v>34</v>
      </c>
      <c r="K72" s="18"/>
      <c r="L72" s="18"/>
      <c r="M72" s="18"/>
      <c r="N72" s="18">
        <f t="shared" si="43"/>
        <v>34</v>
      </c>
      <c r="O72" s="18">
        <v>34</v>
      </c>
      <c r="P72" s="26">
        <f t="shared" si="44"/>
        <v>1</v>
      </c>
      <c r="Q72" s="20">
        <v>49</v>
      </c>
      <c r="R72" s="18">
        <v>49</v>
      </c>
      <c r="S72" s="26">
        <f t="shared" si="45"/>
        <v>1</v>
      </c>
      <c r="T72" s="26">
        <f t="shared" si="46"/>
        <v>7</v>
      </c>
      <c r="U72" s="26">
        <f t="shared" si="47"/>
        <v>100</v>
      </c>
    </row>
    <row r="73" spans="1:21" s="70" customFormat="1" ht="30" customHeight="1" x14ac:dyDescent="0.25">
      <c r="A73" s="67" t="s">
        <v>22</v>
      </c>
      <c r="B73" s="68">
        <v>4</v>
      </c>
      <c r="C73" s="73" t="s">
        <v>57</v>
      </c>
      <c r="D73" s="24" t="s">
        <v>228</v>
      </c>
      <c r="E73" s="26">
        <f t="shared" si="41"/>
        <v>3</v>
      </c>
      <c r="F73" s="17">
        <v>119</v>
      </c>
      <c r="G73" s="18">
        <v>119</v>
      </c>
      <c r="H73" s="18">
        <v>119</v>
      </c>
      <c r="I73" s="26">
        <f t="shared" si="42"/>
        <v>2</v>
      </c>
      <c r="J73" s="18"/>
      <c r="K73" s="18"/>
      <c r="L73" s="18"/>
      <c r="M73" s="18">
        <v>13</v>
      </c>
      <c r="N73" s="18">
        <f t="shared" si="43"/>
        <v>13</v>
      </c>
      <c r="O73" s="20">
        <v>13</v>
      </c>
      <c r="P73" s="26">
        <f t="shared" si="44"/>
        <v>1</v>
      </c>
      <c r="Q73" s="20">
        <v>20</v>
      </c>
      <c r="R73" s="20">
        <v>20</v>
      </c>
      <c r="S73" s="26">
        <f t="shared" si="45"/>
        <v>1</v>
      </c>
      <c r="T73" s="26">
        <f t="shared" si="46"/>
        <v>7</v>
      </c>
      <c r="U73" s="26">
        <f t="shared" si="47"/>
        <v>100</v>
      </c>
    </row>
    <row r="74" spans="1:21" s="70" customFormat="1" ht="30" customHeight="1" x14ac:dyDescent="0.25">
      <c r="A74" s="67" t="s">
        <v>22</v>
      </c>
      <c r="B74" s="68">
        <v>3</v>
      </c>
      <c r="C74" s="69" t="s">
        <v>56</v>
      </c>
      <c r="D74" s="24" t="s">
        <v>228</v>
      </c>
      <c r="E74" s="26">
        <f t="shared" si="41"/>
        <v>3</v>
      </c>
      <c r="F74" s="17">
        <v>96</v>
      </c>
      <c r="G74" s="18">
        <v>96</v>
      </c>
      <c r="H74" s="18">
        <v>96</v>
      </c>
      <c r="I74" s="26">
        <f t="shared" si="42"/>
        <v>2</v>
      </c>
      <c r="J74" s="18">
        <v>6</v>
      </c>
      <c r="K74" s="18"/>
      <c r="L74" s="18"/>
      <c r="M74" s="18"/>
      <c r="N74" s="18">
        <f t="shared" si="43"/>
        <v>6</v>
      </c>
      <c r="O74" s="20">
        <v>6</v>
      </c>
      <c r="P74" s="26">
        <f t="shared" si="44"/>
        <v>1</v>
      </c>
      <c r="Q74" s="20">
        <v>7</v>
      </c>
      <c r="R74" s="20">
        <v>7</v>
      </c>
      <c r="S74" s="26">
        <f t="shared" si="45"/>
        <v>1</v>
      </c>
      <c r="T74" s="26">
        <f t="shared" si="46"/>
        <v>7</v>
      </c>
      <c r="U74" s="26">
        <f t="shared" si="47"/>
        <v>100</v>
      </c>
    </row>
    <row r="75" spans="1:21" s="70" customFormat="1" ht="16.5" customHeight="1" x14ac:dyDescent="0.25">
      <c r="A75" s="71" t="s">
        <v>22</v>
      </c>
      <c r="B75" s="72"/>
      <c r="C75" s="62" t="s">
        <v>40</v>
      </c>
      <c r="D75" s="21">
        <f>SUM(D68:D74)</f>
        <v>0</v>
      </c>
      <c r="E75" s="21"/>
      <c r="F75" s="21">
        <f t="shared" ref="F75:H75" si="48">SUM(F68:F74)</f>
        <v>2639</v>
      </c>
      <c r="G75" s="21">
        <f t="shared" si="48"/>
        <v>2639</v>
      </c>
      <c r="H75" s="21">
        <f t="shared" si="48"/>
        <v>2639</v>
      </c>
      <c r="I75" s="21"/>
      <c r="J75" s="21">
        <f t="shared" ref="J75:O75" si="49">SUM(J68:J74)</f>
        <v>123</v>
      </c>
      <c r="K75" s="21">
        <f t="shared" si="49"/>
        <v>0</v>
      </c>
      <c r="L75" s="21">
        <f t="shared" si="49"/>
        <v>5</v>
      </c>
      <c r="M75" s="21">
        <f t="shared" si="49"/>
        <v>13</v>
      </c>
      <c r="N75" s="21">
        <f t="shared" si="49"/>
        <v>141</v>
      </c>
      <c r="O75" s="21">
        <f t="shared" si="49"/>
        <v>141</v>
      </c>
      <c r="P75" s="21"/>
      <c r="Q75" s="21">
        <f>SUM(Q68:Q74)</f>
        <v>183</v>
      </c>
      <c r="R75" s="21">
        <f>SUM(R68:R74)</f>
        <v>183</v>
      </c>
      <c r="S75" s="21"/>
      <c r="T75" s="47">
        <f>AVERAGE(T68:T74)</f>
        <v>7</v>
      </c>
      <c r="U75" s="47">
        <f>AVERAGE(U68:U74)</f>
        <v>100</v>
      </c>
    </row>
    <row r="76" spans="1:21" s="70" customFormat="1" ht="30" customHeight="1" x14ac:dyDescent="0.25">
      <c r="A76" s="67" t="s">
        <v>23</v>
      </c>
      <c r="B76" s="68">
        <v>2</v>
      </c>
      <c r="C76" s="69" t="s">
        <v>62</v>
      </c>
      <c r="D76" s="24" t="s">
        <v>228</v>
      </c>
      <c r="E76" s="26">
        <f t="shared" ref="E76:E87" si="50">IF(D76="закрыта",3,0)</f>
        <v>3</v>
      </c>
      <c r="F76" s="17">
        <v>181</v>
      </c>
      <c r="G76" s="18">
        <v>181</v>
      </c>
      <c r="H76" s="18">
        <v>181</v>
      </c>
      <c r="I76" s="26">
        <f t="shared" ref="I76:I87" si="51">IF(AND(F76=H76,G76=H76,F76=G76),2,(IF(OR(F76=H76,G76=H76),1,0)))</f>
        <v>2</v>
      </c>
      <c r="J76" s="18">
        <v>11</v>
      </c>
      <c r="K76" s="18"/>
      <c r="L76" s="18"/>
      <c r="M76" s="18"/>
      <c r="N76" s="18">
        <f t="shared" ref="N76:N87" si="52">SUM(J76:M76)</f>
        <v>11</v>
      </c>
      <c r="O76" s="18">
        <v>11</v>
      </c>
      <c r="P76" s="26">
        <f t="shared" ref="P76:P87" si="53">IF(N76=O76,1,0)</f>
        <v>1</v>
      </c>
      <c r="Q76" s="18">
        <v>14</v>
      </c>
      <c r="R76" s="18">
        <v>14</v>
      </c>
      <c r="S76" s="26">
        <f t="shared" ref="S76:S87" si="54">IF(Q76=R76,1,0)</f>
        <v>1</v>
      </c>
      <c r="T76" s="26">
        <f t="shared" ref="T76:T87" si="55">E76+I76+P76+S76</f>
        <v>7</v>
      </c>
      <c r="U76" s="26">
        <f t="shared" ref="U76:U81" si="56">T76*100/$T$8</f>
        <v>100</v>
      </c>
    </row>
    <row r="77" spans="1:21" s="70" customFormat="1" ht="30" customHeight="1" x14ac:dyDescent="0.25">
      <c r="A77" s="67" t="s">
        <v>23</v>
      </c>
      <c r="B77" s="68">
        <v>8</v>
      </c>
      <c r="C77" s="69" t="s">
        <v>68</v>
      </c>
      <c r="D77" s="24" t="s">
        <v>228</v>
      </c>
      <c r="E77" s="26">
        <f t="shared" si="50"/>
        <v>3</v>
      </c>
      <c r="F77" s="17">
        <v>48</v>
      </c>
      <c r="G77" s="18">
        <v>48</v>
      </c>
      <c r="H77" s="18">
        <v>48</v>
      </c>
      <c r="I77" s="26">
        <f t="shared" si="51"/>
        <v>2</v>
      </c>
      <c r="J77" s="18">
        <v>9</v>
      </c>
      <c r="K77" s="18"/>
      <c r="L77" s="18"/>
      <c r="M77" s="18"/>
      <c r="N77" s="18">
        <f t="shared" si="52"/>
        <v>9</v>
      </c>
      <c r="O77" s="18">
        <v>9</v>
      </c>
      <c r="P77" s="26">
        <f t="shared" si="53"/>
        <v>1</v>
      </c>
      <c r="Q77" s="18">
        <v>11</v>
      </c>
      <c r="R77" s="18">
        <v>11</v>
      </c>
      <c r="S77" s="26">
        <f t="shared" si="54"/>
        <v>1</v>
      </c>
      <c r="T77" s="26">
        <f t="shared" si="55"/>
        <v>7</v>
      </c>
      <c r="U77" s="26">
        <f t="shared" si="56"/>
        <v>100</v>
      </c>
    </row>
    <row r="78" spans="1:21" s="70" customFormat="1" ht="30" customHeight="1" x14ac:dyDescent="0.25">
      <c r="A78" s="67" t="s">
        <v>23</v>
      </c>
      <c r="B78" s="68">
        <v>4</v>
      </c>
      <c r="C78" s="69" t="s">
        <v>64</v>
      </c>
      <c r="D78" s="24" t="s">
        <v>228</v>
      </c>
      <c r="E78" s="26">
        <f t="shared" si="50"/>
        <v>3</v>
      </c>
      <c r="F78" s="17">
        <v>114</v>
      </c>
      <c r="G78" s="18">
        <v>114</v>
      </c>
      <c r="H78" s="18">
        <v>114</v>
      </c>
      <c r="I78" s="26">
        <f t="shared" si="51"/>
        <v>2</v>
      </c>
      <c r="J78" s="18">
        <v>11</v>
      </c>
      <c r="K78" s="18"/>
      <c r="L78" s="18"/>
      <c r="M78" s="18"/>
      <c r="N78" s="18">
        <f t="shared" si="52"/>
        <v>11</v>
      </c>
      <c r="O78" s="18">
        <v>11</v>
      </c>
      <c r="P78" s="26">
        <f t="shared" si="53"/>
        <v>1</v>
      </c>
      <c r="Q78" s="18">
        <v>15</v>
      </c>
      <c r="R78" s="18">
        <v>15</v>
      </c>
      <c r="S78" s="26">
        <f t="shared" si="54"/>
        <v>1</v>
      </c>
      <c r="T78" s="26">
        <f t="shared" si="55"/>
        <v>7</v>
      </c>
      <c r="U78" s="26">
        <f t="shared" si="56"/>
        <v>100</v>
      </c>
    </row>
    <row r="79" spans="1:21" s="70" customFormat="1" ht="30" customHeight="1" x14ac:dyDescent="0.25">
      <c r="A79" s="67" t="s">
        <v>23</v>
      </c>
      <c r="B79" s="68">
        <v>6</v>
      </c>
      <c r="C79" s="69" t="s">
        <v>66</v>
      </c>
      <c r="D79" s="24" t="s">
        <v>228</v>
      </c>
      <c r="E79" s="26">
        <f t="shared" si="50"/>
        <v>3</v>
      </c>
      <c r="F79" s="17">
        <v>595</v>
      </c>
      <c r="G79" s="18">
        <v>595</v>
      </c>
      <c r="H79" s="18">
        <v>595</v>
      </c>
      <c r="I79" s="26">
        <f t="shared" si="51"/>
        <v>2</v>
      </c>
      <c r="J79" s="18">
        <v>24</v>
      </c>
      <c r="K79" s="18"/>
      <c r="L79" s="18"/>
      <c r="M79" s="18"/>
      <c r="N79" s="18">
        <f t="shared" si="52"/>
        <v>24</v>
      </c>
      <c r="O79" s="18">
        <v>24</v>
      </c>
      <c r="P79" s="26">
        <f t="shared" si="53"/>
        <v>1</v>
      </c>
      <c r="Q79" s="18">
        <v>32</v>
      </c>
      <c r="R79" s="18">
        <v>32</v>
      </c>
      <c r="S79" s="26">
        <f t="shared" si="54"/>
        <v>1</v>
      </c>
      <c r="T79" s="26">
        <f t="shared" si="55"/>
        <v>7</v>
      </c>
      <c r="U79" s="26">
        <f t="shared" si="56"/>
        <v>100</v>
      </c>
    </row>
    <row r="80" spans="1:21" s="70" customFormat="1" ht="30" customHeight="1" x14ac:dyDescent="0.25">
      <c r="A80" s="67" t="s">
        <v>23</v>
      </c>
      <c r="B80" s="68">
        <v>5</v>
      </c>
      <c r="C80" s="69" t="s">
        <v>65</v>
      </c>
      <c r="D80" s="24" t="s">
        <v>228</v>
      </c>
      <c r="E80" s="26">
        <f t="shared" si="50"/>
        <v>3</v>
      </c>
      <c r="F80" s="17">
        <v>17</v>
      </c>
      <c r="G80" s="18">
        <v>17</v>
      </c>
      <c r="H80" s="18">
        <v>17</v>
      </c>
      <c r="I80" s="26">
        <f t="shared" si="51"/>
        <v>2</v>
      </c>
      <c r="J80" s="18">
        <v>6</v>
      </c>
      <c r="K80" s="18"/>
      <c r="L80" s="18"/>
      <c r="M80" s="18"/>
      <c r="N80" s="18">
        <f t="shared" si="52"/>
        <v>6</v>
      </c>
      <c r="O80" s="18">
        <v>6</v>
      </c>
      <c r="P80" s="26">
        <f t="shared" si="53"/>
        <v>1</v>
      </c>
      <c r="Q80" s="18">
        <v>7</v>
      </c>
      <c r="R80" s="18">
        <v>7</v>
      </c>
      <c r="S80" s="26">
        <f t="shared" si="54"/>
        <v>1</v>
      </c>
      <c r="T80" s="26">
        <f t="shared" si="55"/>
        <v>7</v>
      </c>
      <c r="U80" s="26">
        <f t="shared" si="56"/>
        <v>100</v>
      </c>
    </row>
    <row r="81" spans="1:21" s="70" customFormat="1" ht="30" customHeight="1" x14ac:dyDescent="0.25">
      <c r="A81" s="67" t="s">
        <v>23</v>
      </c>
      <c r="B81" s="68">
        <v>7</v>
      </c>
      <c r="C81" s="69" t="s">
        <v>67</v>
      </c>
      <c r="D81" s="24" t="s">
        <v>228</v>
      </c>
      <c r="E81" s="26">
        <f t="shared" si="50"/>
        <v>3</v>
      </c>
      <c r="F81" s="17">
        <v>565</v>
      </c>
      <c r="G81" s="18">
        <v>565</v>
      </c>
      <c r="H81" s="18">
        <v>565</v>
      </c>
      <c r="I81" s="26">
        <f t="shared" si="51"/>
        <v>2</v>
      </c>
      <c r="J81" s="18">
        <v>25</v>
      </c>
      <c r="K81" s="18"/>
      <c r="L81" s="18"/>
      <c r="M81" s="18"/>
      <c r="N81" s="18">
        <f t="shared" si="52"/>
        <v>25</v>
      </c>
      <c r="O81" s="18">
        <v>25</v>
      </c>
      <c r="P81" s="26">
        <f t="shared" si="53"/>
        <v>1</v>
      </c>
      <c r="Q81" s="18">
        <v>30</v>
      </c>
      <c r="R81" s="18">
        <v>30</v>
      </c>
      <c r="S81" s="26">
        <f t="shared" si="54"/>
        <v>1</v>
      </c>
      <c r="T81" s="26">
        <f t="shared" si="55"/>
        <v>7</v>
      </c>
      <c r="U81" s="26">
        <f t="shared" si="56"/>
        <v>100</v>
      </c>
    </row>
    <row r="82" spans="1:21" s="70" customFormat="1" ht="30" customHeight="1" x14ac:dyDescent="0.25">
      <c r="A82" s="67" t="s">
        <v>23</v>
      </c>
      <c r="B82" s="68">
        <v>9</v>
      </c>
      <c r="C82" s="69" t="s">
        <v>69</v>
      </c>
      <c r="D82" s="24" t="s">
        <v>228</v>
      </c>
      <c r="E82" s="26">
        <f t="shared" si="50"/>
        <v>3</v>
      </c>
      <c r="F82" s="17">
        <v>592</v>
      </c>
      <c r="G82" s="18">
        <v>592</v>
      </c>
      <c r="H82" s="18">
        <v>592</v>
      </c>
      <c r="I82" s="26">
        <f t="shared" si="51"/>
        <v>2</v>
      </c>
      <c r="J82" s="18">
        <v>23</v>
      </c>
      <c r="K82" s="18"/>
      <c r="L82" s="18"/>
      <c r="M82" s="18"/>
      <c r="N82" s="18">
        <f t="shared" si="52"/>
        <v>23</v>
      </c>
      <c r="O82" s="18">
        <v>23</v>
      </c>
      <c r="P82" s="26">
        <f t="shared" si="53"/>
        <v>1</v>
      </c>
      <c r="Q82" s="18">
        <v>32</v>
      </c>
      <c r="R82" s="18">
        <v>32</v>
      </c>
      <c r="S82" s="26">
        <f t="shared" si="54"/>
        <v>1</v>
      </c>
      <c r="T82" s="26">
        <f t="shared" si="55"/>
        <v>7</v>
      </c>
      <c r="U82" s="26">
        <f t="shared" ref="U82:U87" si="57">T82*100/$T$8</f>
        <v>100</v>
      </c>
    </row>
    <row r="83" spans="1:21" s="70" customFormat="1" ht="30" customHeight="1" x14ac:dyDescent="0.25">
      <c r="A83" s="67" t="s">
        <v>23</v>
      </c>
      <c r="B83" s="68">
        <v>1</v>
      </c>
      <c r="C83" s="69" t="s">
        <v>61</v>
      </c>
      <c r="D83" s="24" t="s">
        <v>228</v>
      </c>
      <c r="E83" s="26">
        <f t="shared" si="50"/>
        <v>3</v>
      </c>
      <c r="F83" s="17">
        <v>166</v>
      </c>
      <c r="G83" s="18">
        <v>166</v>
      </c>
      <c r="H83" s="18">
        <v>166</v>
      </c>
      <c r="I83" s="26">
        <f t="shared" si="51"/>
        <v>2</v>
      </c>
      <c r="J83" s="18">
        <v>11</v>
      </c>
      <c r="K83" s="18"/>
      <c r="L83" s="18"/>
      <c r="M83" s="18"/>
      <c r="N83" s="18">
        <f t="shared" si="52"/>
        <v>11</v>
      </c>
      <c r="O83" s="18">
        <v>11</v>
      </c>
      <c r="P83" s="26">
        <f t="shared" si="53"/>
        <v>1</v>
      </c>
      <c r="Q83" s="18">
        <v>14</v>
      </c>
      <c r="R83" s="18">
        <v>14</v>
      </c>
      <c r="S83" s="26">
        <f t="shared" si="54"/>
        <v>1</v>
      </c>
      <c r="T83" s="26">
        <f t="shared" si="55"/>
        <v>7</v>
      </c>
      <c r="U83" s="26">
        <f t="shared" si="57"/>
        <v>100</v>
      </c>
    </row>
    <row r="84" spans="1:21" s="70" customFormat="1" ht="30" customHeight="1" x14ac:dyDescent="0.25">
      <c r="A84" s="67" t="s">
        <v>23</v>
      </c>
      <c r="B84" s="68">
        <v>3</v>
      </c>
      <c r="C84" s="69" t="s">
        <v>63</v>
      </c>
      <c r="D84" s="24" t="s">
        <v>228</v>
      </c>
      <c r="E84" s="26">
        <f t="shared" si="50"/>
        <v>3</v>
      </c>
      <c r="F84" s="17">
        <v>60</v>
      </c>
      <c r="G84" s="18">
        <v>60</v>
      </c>
      <c r="H84" s="18">
        <v>60</v>
      </c>
      <c r="I84" s="26">
        <f t="shared" si="51"/>
        <v>2</v>
      </c>
      <c r="J84" s="18">
        <v>9</v>
      </c>
      <c r="K84" s="18"/>
      <c r="L84" s="18"/>
      <c r="M84" s="18"/>
      <c r="N84" s="18">
        <f t="shared" si="52"/>
        <v>9</v>
      </c>
      <c r="O84" s="18">
        <v>9</v>
      </c>
      <c r="P84" s="26">
        <f t="shared" si="53"/>
        <v>1</v>
      </c>
      <c r="Q84" s="18">
        <v>8</v>
      </c>
      <c r="R84" s="18">
        <v>8</v>
      </c>
      <c r="S84" s="26">
        <f t="shared" si="54"/>
        <v>1</v>
      </c>
      <c r="T84" s="26">
        <f t="shared" si="55"/>
        <v>7</v>
      </c>
      <c r="U84" s="26">
        <f t="shared" si="57"/>
        <v>100</v>
      </c>
    </row>
    <row r="85" spans="1:21" s="70" customFormat="1" ht="30" customHeight="1" x14ac:dyDescent="0.25">
      <c r="A85" s="67" t="s">
        <v>23</v>
      </c>
      <c r="B85" s="68">
        <v>10</v>
      </c>
      <c r="C85" s="69" t="s">
        <v>70</v>
      </c>
      <c r="D85" s="24" t="s">
        <v>228</v>
      </c>
      <c r="E85" s="26">
        <f t="shared" si="50"/>
        <v>3</v>
      </c>
      <c r="F85" s="17">
        <v>266</v>
      </c>
      <c r="G85" s="18">
        <v>266</v>
      </c>
      <c r="H85" s="18">
        <v>266</v>
      </c>
      <c r="I85" s="26">
        <f t="shared" si="51"/>
        <v>2</v>
      </c>
      <c r="J85" s="18">
        <v>11</v>
      </c>
      <c r="K85" s="18"/>
      <c r="L85" s="18"/>
      <c r="M85" s="18"/>
      <c r="N85" s="18">
        <f t="shared" si="52"/>
        <v>11</v>
      </c>
      <c r="O85" s="18">
        <v>11</v>
      </c>
      <c r="P85" s="26">
        <f t="shared" si="53"/>
        <v>1</v>
      </c>
      <c r="Q85" s="18">
        <v>16</v>
      </c>
      <c r="R85" s="18">
        <v>16</v>
      </c>
      <c r="S85" s="26">
        <f t="shared" si="54"/>
        <v>1</v>
      </c>
      <c r="T85" s="26">
        <f t="shared" si="55"/>
        <v>7</v>
      </c>
      <c r="U85" s="26">
        <f t="shared" si="57"/>
        <v>100</v>
      </c>
    </row>
    <row r="86" spans="1:21" s="70" customFormat="1" ht="30" customHeight="1" x14ac:dyDescent="0.25">
      <c r="A86" s="67" t="s">
        <v>23</v>
      </c>
      <c r="B86" s="68">
        <v>11</v>
      </c>
      <c r="C86" s="69" t="s">
        <v>71</v>
      </c>
      <c r="D86" s="24" t="s">
        <v>228</v>
      </c>
      <c r="E86" s="26">
        <f t="shared" si="50"/>
        <v>3</v>
      </c>
      <c r="F86" s="17">
        <v>88</v>
      </c>
      <c r="G86" s="20">
        <v>88</v>
      </c>
      <c r="H86" s="18">
        <v>88</v>
      </c>
      <c r="I86" s="26">
        <f t="shared" si="51"/>
        <v>2</v>
      </c>
      <c r="J86" s="18">
        <v>0</v>
      </c>
      <c r="K86" s="18">
        <v>5</v>
      </c>
      <c r="L86" s="18"/>
      <c r="M86" s="18"/>
      <c r="N86" s="18">
        <f t="shared" si="52"/>
        <v>5</v>
      </c>
      <c r="O86" s="18">
        <v>5</v>
      </c>
      <c r="P86" s="26">
        <f t="shared" si="53"/>
        <v>1</v>
      </c>
      <c r="Q86" s="18">
        <v>7</v>
      </c>
      <c r="R86" s="18">
        <v>7</v>
      </c>
      <c r="S86" s="26">
        <f t="shared" si="54"/>
        <v>1</v>
      </c>
      <c r="T86" s="26">
        <f t="shared" si="55"/>
        <v>7</v>
      </c>
      <c r="U86" s="26">
        <f t="shared" si="57"/>
        <v>100</v>
      </c>
    </row>
    <row r="87" spans="1:21" s="70" customFormat="1" ht="30" customHeight="1" x14ac:dyDescent="0.25">
      <c r="A87" s="67" t="s">
        <v>23</v>
      </c>
      <c r="B87" s="68">
        <v>12</v>
      </c>
      <c r="C87" s="69" t="s">
        <v>72</v>
      </c>
      <c r="D87" s="24" t="s">
        <v>228</v>
      </c>
      <c r="E87" s="26">
        <f t="shared" si="50"/>
        <v>3</v>
      </c>
      <c r="F87" s="17">
        <v>12</v>
      </c>
      <c r="G87" s="18">
        <v>12</v>
      </c>
      <c r="H87" s="18">
        <v>12</v>
      </c>
      <c r="I87" s="26">
        <f t="shared" si="51"/>
        <v>2</v>
      </c>
      <c r="J87" s="18">
        <v>6</v>
      </c>
      <c r="K87" s="18"/>
      <c r="L87" s="18"/>
      <c r="M87" s="18"/>
      <c r="N87" s="18">
        <f t="shared" si="52"/>
        <v>6</v>
      </c>
      <c r="O87" s="18">
        <v>6</v>
      </c>
      <c r="P87" s="26">
        <f t="shared" si="53"/>
        <v>1</v>
      </c>
      <c r="Q87" s="18">
        <v>10</v>
      </c>
      <c r="R87" s="18">
        <v>10</v>
      </c>
      <c r="S87" s="26">
        <f t="shared" si="54"/>
        <v>1</v>
      </c>
      <c r="T87" s="26">
        <f t="shared" si="55"/>
        <v>7</v>
      </c>
      <c r="U87" s="26">
        <f t="shared" si="57"/>
        <v>100</v>
      </c>
    </row>
    <row r="88" spans="1:21" ht="16.5" customHeight="1" x14ac:dyDescent="0.25">
      <c r="A88" s="3" t="s">
        <v>23</v>
      </c>
      <c r="B88" s="4"/>
      <c r="C88" s="5" t="s">
        <v>40</v>
      </c>
      <c r="D88" s="21">
        <f>SUM(D76:D87)</f>
        <v>0</v>
      </c>
      <c r="E88" s="21"/>
      <c r="F88" s="21">
        <f t="shared" ref="F88:H88" si="58">SUM(F76:F87)</f>
        <v>2704</v>
      </c>
      <c r="G88" s="21">
        <f t="shared" si="58"/>
        <v>2704</v>
      </c>
      <c r="H88" s="21">
        <f t="shared" si="58"/>
        <v>2704</v>
      </c>
      <c r="I88" s="21"/>
      <c r="J88" s="21">
        <f t="shared" ref="J88:O88" si="59">SUM(J76:J87)</f>
        <v>146</v>
      </c>
      <c r="K88" s="21">
        <f t="shared" si="59"/>
        <v>5</v>
      </c>
      <c r="L88" s="21">
        <f t="shared" si="59"/>
        <v>0</v>
      </c>
      <c r="M88" s="21">
        <f t="shared" si="59"/>
        <v>0</v>
      </c>
      <c r="N88" s="21">
        <f t="shared" si="59"/>
        <v>151</v>
      </c>
      <c r="O88" s="21">
        <f t="shared" si="59"/>
        <v>151</v>
      </c>
      <c r="P88" s="21"/>
      <c r="Q88" s="21">
        <f>SUM(Q76:Q87)</f>
        <v>196</v>
      </c>
      <c r="R88" s="21">
        <f>SUM(R76:R87)</f>
        <v>196</v>
      </c>
      <c r="S88" s="21"/>
      <c r="T88" s="47">
        <f>AVERAGE(T76:T87)</f>
        <v>7</v>
      </c>
      <c r="U88" s="47">
        <f>AVERAGE(U76:U87)</f>
        <v>100</v>
      </c>
    </row>
    <row r="89" spans="1:21" s="70" customFormat="1" ht="30" customHeight="1" x14ac:dyDescent="0.25">
      <c r="A89" s="67" t="s">
        <v>24</v>
      </c>
      <c r="B89" s="68">
        <v>6</v>
      </c>
      <c r="C89" s="69" t="s">
        <v>83</v>
      </c>
      <c r="D89" s="24" t="s">
        <v>228</v>
      </c>
      <c r="E89" s="26">
        <f t="shared" ref="E89:E94" si="60">IF(D89="закрыта",3,0)</f>
        <v>3</v>
      </c>
      <c r="F89" s="17">
        <v>927</v>
      </c>
      <c r="G89" s="20">
        <v>927</v>
      </c>
      <c r="H89" s="18">
        <v>927</v>
      </c>
      <c r="I89" s="26">
        <f t="shared" ref="I89:I94" si="61">IF(AND(F89=H89,G89=H89,F89=G89),2,(IF(OR(F89=H89,G89=H89),1,0)))</f>
        <v>2</v>
      </c>
      <c r="J89" s="18">
        <v>35</v>
      </c>
      <c r="K89" s="18"/>
      <c r="L89" s="18">
        <v>3</v>
      </c>
      <c r="M89" s="18"/>
      <c r="N89" s="18">
        <f t="shared" ref="N89:N94" si="62">SUM(J89:M89)</f>
        <v>38</v>
      </c>
      <c r="O89" s="18">
        <v>38</v>
      </c>
      <c r="P89" s="26">
        <f t="shared" ref="P89:P94" si="63">IF(N89=O89,1,0)</f>
        <v>1</v>
      </c>
      <c r="Q89" s="18">
        <v>48</v>
      </c>
      <c r="R89" s="18">
        <v>48</v>
      </c>
      <c r="S89" s="26">
        <f t="shared" ref="S89:S94" si="64">IF(Q89=R89,1,0)</f>
        <v>1</v>
      </c>
      <c r="T89" s="26">
        <f t="shared" ref="T89:T94" si="65">E89+I89+P89+S89</f>
        <v>7</v>
      </c>
      <c r="U89" s="26">
        <f t="shared" ref="U89:U94" si="66">T89*100/$T$8</f>
        <v>100</v>
      </c>
    </row>
    <row r="90" spans="1:21" s="70" customFormat="1" ht="30" customHeight="1" x14ac:dyDescent="0.25">
      <c r="A90" s="67" t="s">
        <v>24</v>
      </c>
      <c r="B90" s="68">
        <v>1</v>
      </c>
      <c r="C90" s="69" t="s">
        <v>78</v>
      </c>
      <c r="D90" s="24" t="s">
        <v>228</v>
      </c>
      <c r="E90" s="26">
        <f t="shared" si="60"/>
        <v>3</v>
      </c>
      <c r="F90" s="17">
        <v>68</v>
      </c>
      <c r="G90" s="18">
        <v>68</v>
      </c>
      <c r="H90" s="18">
        <v>68</v>
      </c>
      <c r="I90" s="26">
        <f t="shared" si="61"/>
        <v>2</v>
      </c>
      <c r="J90" s="18">
        <v>11</v>
      </c>
      <c r="K90" s="18"/>
      <c r="L90" s="18"/>
      <c r="M90" s="18"/>
      <c r="N90" s="18">
        <f t="shared" si="62"/>
        <v>11</v>
      </c>
      <c r="O90" s="20">
        <v>11</v>
      </c>
      <c r="P90" s="26">
        <f t="shared" si="63"/>
        <v>1</v>
      </c>
      <c r="Q90" s="18">
        <v>17</v>
      </c>
      <c r="R90" s="18">
        <v>17</v>
      </c>
      <c r="S90" s="26">
        <f t="shared" si="64"/>
        <v>1</v>
      </c>
      <c r="T90" s="26">
        <f t="shared" si="65"/>
        <v>7</v>
      </c>
      <c r="U90" s="26">
        <f t="shared" si="66"/>
        <v>100</v>
      </c>
    </row>
    <row r="91" spans="1:21" s="70" customFormat="1" ht="30" customHeight="1" x14ac:dyDescent="0.25">
      <c r="A91" s="67" t="s">
        <v>24</v>
      </c>
      <c r="B91" s="68">
        <v>2</v>
      </c>
      <c r="C91" s="69" t="s">
        <v>79</v>
      </c>
      <c r="D91" s="24" t="s">
        <v>228</v>
      </c>
      <c r="E91" s="26">
        <f t="shared" si="60"/>
        <v>3</v>
      </c>
      <c r="F91" s="17">
        <v>94</v>
      </c>
      <c r="G91" s="18">
        <v>94</v>
      </c>
      <c r="H91" s="18">
        <v>94</v>
      </c>
      <c r="I91" s="26">
        <f t="shared" si="61"/>
        <v>2</v>
      </c>
      <c r="J91" s="18">
        <v>11</v>
      </c>
      <c r="K91" s="18"/>
      <c r="L91" s="18"/>
      <c r="M91" s="18"/>
      <c r="N91" s="18">
        <f t="shared" si="62"/>
        <v>11</v>
      </c>
      <c r="O91" s="20">
        <v>11</v>
      </c>
      <c r="P91" s="26">
        <f t="shared" si="63"/>
        <v>1</v>
      </c>
      <c r="Q91" s="18">
        <v>18</v>
      </c>
      <c r="R91" s="18">
        <v>18</v>
      </c>
      <c r="S91" s="26">
        <f t="shared" si="64"/>
        <v>1</v>
      </c>
      <c r="T91" s="26">
        <f t="shared" si="65"/>
        <v>7</v>
      </c>
      <c r="U91" s="26">
        <f t="shared" si="66"/>
        <v>100</v>
      </c>
    </row>
    <row r="92" spans="1:21" s="70" customFormat="1" ht="30" customHeight="1" x14ac:dyDescent="0.25">
      <c r="A92" s="67" t="s">
        <v>24</v>
      </c>
      <c r="B92" s="68">
        <v>3</v>
      </c>
      <c r="C92" s="69" t="s">
        <v>80</v>
      </c>
      <c r="D92" s="24" t="s">
        <v>228</v>
      </c>
      <c r="E92" s="26">
        <f t="shared" si="60"/>
        <v>3</v>
      </c>
      <c r="F92" s="17">
        <v>41</v>
      </c>
      <c r="G92" s="18">
        <v>41</v>
      </c>
      <c r="H92" s="18">
        <v>41</v>
      </c>
      <c r="I92" s="26">
        <f t="shared" si="61"/>
        <v>2</v>
      </c>
      <c r="J92" s="18">
        <v>9</v>
      </c>
      <c r="K92" s="18"/>
      <c r="L92" s="18"/>
      <c r="M92" s="18"/>
      <c r="N92" s="18">
        <f t="shared" si="62"/>
        <v>9</v>
      </c>
      <c r="O92" s="20">
        <v>9</v>
      </c>
      <c r="P92" s="26">
        <f t="shared" si="63"/>
        <v>1</v>
      </c>
      <c r="Q92" s="18">
        <v>14</v>
      </c>
      <c r="R92" s="18">
        <v>14</v>
      </c>
      <c r="S92" s="26">
        <f t="shared" si="64"/>
        <v>1</v>
      </c>
      <c r="T92" s="26">
        <f t="shared" si="65"/>
        <v>7</v>
      </c>
      <c r="U92" s="26">
        <f t="shared" si="66"/>
        <v>100</v>
      </c>
    </row>
    <row r="93" spans="1:21" s="70" customFormat="1" ht="30" customHeight="1" x14ac:dyDescent="0.25">
      <c r="A93" s="67" t="s">
        <v>24</v>
      </c>
      <c r="B93" s="68">
        <v>5</v>
      </c>
      <c r="C93" s="69" t="s">
        <v>81</v>
      </c>
      <c r="D93" s="24" t="s">
        <v>228</v>
      </c>
      <c r="E93" s="26">
        <f t="shared" si="60"/>
        <v>3</v>
      </c>
      <c r="F93" s="17">
        <v>120</v>
      </c>
      <c r="G93" s="18">
        <v>120</v>
      </c>
      <c r="H93" s="18">
        <v>120</v>
      </c>
      <c r="I93" s="26">
        <f t="shared" si="61"/>
        <v>2</v>
      </c>
      <c r="J93" s="18"/>
      <c r="K93" s="18"/>
      <c r="L93" s="18">
        <v>8</v>
      </c>
      <c r="M93" s="18"/>
      <c r="N93" s="18">
        <f t="shared" si="62"/>
        <v>8</v>
      </c>
      <c r="O93" s="18">
        <v>8</v>
      </c>
      <c r="P93" s="26">
        <f t="shared" si="63"/>
        <v>1</v>
      </c>
      <c r="Q93" s="18">
        <v>2</v>
      </c>
      <c r="R93" s="18">
        <v>2</v>
      </c>
      <c r="S93" s="26">
        <f t="shared" si="64"/>
        <v>1</v>
      </c>
      <c r="T93" s="26">
        <f t="shared" si="65"/>
        <v>7</v>
      </c>
      <c r="U93" s="26">
        <f t="shared" si="66"/>
        <v>100</v>
      </c>
    </row>
    <row r="94" spans="1:21" s="70" customFormat="1" ht="30" customHeight="1" x14ac:dyDescent="0.25">
      <c r="A94" s="67" t="s">
        <v>24</v>
      </c>
      <c r="B94" s="68">
        <v>4</v>
      </c>
      <c r="C94" s="69" t="s">
        <v>196</v>
      </c>
      <c r="D94" s="24" t="s">
        <v>228</v>
      </c>
      <c r="E94" s="26">
        <f t="shared" si="60"/>
        <v>3</v>
      </c>
      <c r="F94" s="17">
        <v>136</v>
      </c>
      <c r="G94" s="18">
        <v>136</v>
      </c>
      <c r="H94" s="20">
        <v>136</v>
      </c>
      <c r="I94" s="26">
        <f t="shared" si="61"/>
        <v>2</v>
      </c>
      <c r="J94" s="18">
        <v>14</v>
      </c>
      <c r="K94" s="18"/>
      <c r="L94" s="18"/>
      <c r="M94" s="18"/>
      <c r="N94" s="18">
        <f t="shared" si="62"/>
        <v>14</v>
      </c>
      <c r="O94" s="20">
        <v>14</v>
      </c>
      <c r="P94" s="26">
        <f t="shared" si="63"/>
        <v>1</v>
      </c>
      <c r="Q94" s="18">
        <v>19</v>
      </c>
      <c r="R94" s="18">
        <v>19</v>
      </c>
      <c r="S94" s="26">
        <f t="shared" si="64"/>
        <v>1</v>
      </c>
      <c r="T94" s="26">
        <f t="shared" si="65"/>
        <v>7</v>
      </c>
      <c r="U94" s="26">
        <f t="shared" si="66"/>
        <v>100</v>
      </c>
    </row>
    <row r="95" spans="1:21" s="70" customFormat="1" ht="16.5" customHeight="1" x14ac:dyDescent="0.25">
      <c r="A95" s="71" t="s">
        <v>24</v>
      </c>
      <c r="B95" s="72"/>
      <c r="C95" s="62" t="s">
        <v>40</v>
      </c>
      <c r="D95" s="21">
        <f>SUM(D89:D94)</f>
        <v>0</v>
      </c>
      <c r="E95" s="21"/>
      <c r="F95" s="21">
        <f t="shared" ref="F95:H95" si="67">SUM(F89:F94)</f>
        <v>1386</v>
      </c>
      <c r="G95" s="21">
        <f t="shared" si="67"/>
        <v>1386</v>
      </c>
      <c r="H95" s="21">
        <f t="shared" si="67"/>
        <v>1386</v>
      </c>
      <c r="I95" s="21"/>
      <c r="J95" s="21">
        <f t="shared" ref="J95:O95" si="68">SUM(J89:J94)</f>
        <v>80</v>
      </c>
      <c r="K95" s="21">
        <f t="shared" si="68"/>
        <v>0</v>
      </c>
      <c r="L95" s="21">
        <f t="shared" si="68"/>
        <v>11</v>
      </c>
      <c r="M95" s="21">
        <f t="shared" si="68"/>
        <v>0</v>
      </c>
      <c r="N95" s="21">
        <f t="shared" si="68"/>
        <v>91</v>
      </c>
      <c r="O95" s="21">
        <f t="shared" si="68"/>
        <v>91</v>
      </c>
      <c r="P95" s="21"/>
      <c r="Q95" s="21">
        <f>SUM(Q89:Q94)</f>
        <v>118</v>
      </c>
      <c r="R95" s="21">
        <f>SUM(R89:R94)</f>
        <v>118</v>
      </c>
      <c r="S95" s="21"/>
      <c r="T95" s="47">
        <f>AVERAGE(T89:T94)</f>
        <v>7</v>
      </c>
      <c r="U95" s="47">
        <f>AVERAGE(U89:U94)</f>
        <v>100</v>
      </c>
    </row>
    <row r="96" spans="1:21" s="81" customFormat="1" ht="30" customHeight="1" x14ac:dyDescent="0.25">
      <c r="A96" s="78" t="s">
        <v>25</v>
      </c>
      <c r="B96" s="79">
        <v>1</v>
      </c>
      <c r="C96" s="69" t="s">
        <v>39</v>
      </c>
      <c r="D96" s="24" t="s">
        <v>228</v>
      </c>
      <c r="E96" s="26">
        <f>IF(D96="закрыта",3,0)</f>
        <v>3</v>
      </c>
      <c r="F96" s="17">
        <v>242</v>
      </c>
      <c r="G96" s="18">
        <v>242</v>
      </c>
      <c r="H96" s="18">
        <v>242</v>
      </c>
      <c r="I96" s="26">
        <f>IF(AND(F96=H96,G96=H96,F96=G96),2,(IF(OR(F96=H96,G96=H96),1,0)))</f>
        <v>2</v>
      </c>
      <c r="J96" s="18">
        <v>11</v>
      </c>
      <c r="K96" s="18"/>
      <c r="L96" s="18"/>
      <c r="M96" s="18"/>
      <c r="N96" s="18">
        <f>SUM(J96:M96)</f>
        <v>11</v>
      </c>
      <c r="O96" s="18">
        <v>11</v>
      </c>
      <c r="P96" s="26">
        <f>IF(N96=O96,1,0)</f>
        <v>1</v>
      </c>
      <c r="Q96" s="18">
        <v>19</v>
      </c>
      <c r="R96" s="18">
        <v>19</v>
      </c>
      <c r="S96" s="26">
        <f>IF(Q96=R96,1,0)</f>
        <v>1</v>
      </c>
      <c r="T96" s="26">
        <f t="shared" ref="T96" si="69">E96+I96+P96+S96</f>
        <v>7</v>
      </c>
      <c r="U96" s="26">
        <f>T96*100/$T$8</f>
        <v>100</v>
      </c>
    </row>
    <row r="97" spans="1:21" s="70" customFormat="1" ht="16.5" customHeight="1" x14ac:dyDescent="0.25">
      <c r="A97" s="71" t="s">
        <v>25</v>
      </c>
      <c r="B97" s="72"/>
      <c r="C97" s="62" t="s">
        <v>40</v>
      </c>
      <c r="D97" s="21">
        <f>SUM(D96)</f>
        <v>0</v>
      </c>
      <c r="E97" s="21"/>
      <c r="F97" s="21">
        <f t="shared" ref="F97:H97" si="70">SUM(F96)</f>
        <v>242</v>
      </c>
      <c r="G97" s="21">
        <f t="shared" si="70"/>
        <v>242</v>
      </c>
      <c r="H97" s="21">
        <f t="shared" si="70"/>
        <v>242</v>
      </c>
      <c r="I97" s="21"/>
      <c r="J97" s="21">
        <f t="shared" ref="J97:O97" si="71">SUM(J96)</f>
        <v>11</v>
      </c>
      <c r="K97" s="21">
        <f t="shared" si="71"/>
        <v>0</v>
      </c>
      <c r="L97" s="21">
        <f t="shared" si="71"/>
        <v>0</v>
      </c>
      <c r="M97" s="21">
        <f t="shared" si="71"/>
        <v>0</v>
      </c>
      <c r="N97" s="21">
        <f t="shared" si="71"/>
        <v>11</v>
      </c>
      <c r="O97" s="21">
        <f t="shared" si="71"/>
        <v>11</v>
      </c>
      <c r="P97" s="21"/>
      <c r="Q97" s="21">
        <f>SUM(Q96)</f>
        <v>19</v>
      </c>
      <c r="R97" s="21">
        <f>SUM(R96)</f>
        <v>19</v>
      </c>
      <c r="S97" s="21"/>
      <c r="T97" s="47">
        <f>AVERAGE(T96)</f>
        <v>7</v>
      </c>
      <c r="U97" s="47">
        <f>AVERAGE(U96)</f>
        <v>100</v>
      </c>
    </row>
    <row r="98" spans="1:21" s="70" customFormat="1" ht="30" customHeight="1" x14ac:dyDescent="0.25">
      <c r="A98" s="67" t="s">
        <v>26</v>
      </c>
      <c r="B98" s="68">
        <v>4</v>
      </c>
      <c r="C98" s="69" t="s">
        <v>42</v>
      </c>
      <c r="D98" s="24" t="s">
        <v>228</v>
      </c>
      <c r="E98" s="26">
        <f>IF(D98="закрыта",3,0)</f>
        <v>3</v>
      </c>
      <c r="F98" s="17">
        <v>542</v>
      </c>
      <c r="G98" s="58">
        <v>542</v>
      </c>
      <c r="H98" s="58">
        <v>542</v>
      </c>
      <c r="I98" s="26">
        <f>IF(AND(F98=H98,G98=H98,F98=G98),2,(IF(OR(F98=H98,G98=H98),1,0)))</f>
        <v>2</v>
      </c>
      <c r="J98" s="58">
        <v>25</v>
      </c>
      <c r="K98" s="18">
        <v>3</v>
      </c>
      <c r="L98" s="18"/>
      <c r="M98" s="18"/>
      <c r="N98" s="18">
        <f>SUM(J98:M98)</f>
        <v>28</v>
      </c>
      <c r="O98" s="18">
        <v>28</v>
      </c>
      <c r="P98" s="26">
        <f>IF(N98=O98,1,0)</f>
        <v>1</v>
      </c>
      <c r="Q98" s="58">
        <v>38</v>
      </c>
      <c r="R98" s="18">
        <v>38</v>
      </c>
      <c r="S98" s="26">
        <f>IF(Q98=R98,1,0)</f>
        <v>1</v>
      </c>
      <c r="T98" s="26">
        <f>E98+I98+P98+S98</f>
        <v>7</v>
      </c>
      <c r="U98" s="26">
        <f t="shared" ref="U98:U101" si="72">T98*100/$T$8</f>
        <v>100</v>
      </c>
    </row>
    <row r="99" spans="1:21" s="70" customFormat="1" ht="30" customHeight="1" x14ac:dyDescent="0.25">
      <c r="A99" s="67" t="s">
        <v>26</v>
      </c>
      <c r="B99" s="68">
        <v>1</v>
      </c>
      <c r="C99" s="69" t="s">
        <v>44</v>
      </c>
      <c r="D99" s="24" t="s">
        <v>228</v>
      </c>
      <c r="E99" s="26">
        <f>IF(D99="закрыта",3,0)</f>
        <v>3</v>
      </c>
      <c r="F99" s="17">
        <v>121</v>
      </c>
      <c r="G99" s="58">
        <v>121</v>
      </c>
      <c r="H99" s="58">
        <v>121</v>
      </c>
      <c r="I99" s="26">
        <f>IF(AND(F99=H99,G99=H99,F99=G99),2,(IF(OR(F99=H99,G99=H99),1,0)))</f>
        <v>2</v>
      </c>
      <c r="J99" s="58">
        <v>11</v>
      </c>
      <c r="K99" s="18"/>
      <c r="L99" s="18"/>
      <c r="M99" s="18"/>
      <c r="N99" s="18">
        <f>SUM(J99:M99)</f>
        <v>11</v>
      </c>
      <c r="O99" s="18">
        <v>11</v>
      </c>
      <c r="P99" s="26">
        <f>IF(N99=O99,1,0)</f>
        <v>1</v>
      </c>
      <c r="Q99" s="58">
        <v>18</v>
      </c>
      <c r="R99" s="18">
        <v>18</v>
      </c>
      <c r="S99" s="26">
        <f>IF(Q99=R99,1,0)</f>
        <v>1</v>
      </c>
      <c r="T99" s="26">
        <f>E99+I99+P99+S99</f>
        <v>7</v>
      </c>
      <c r="U99" s="26">
        <f t="shared" si="72"/>
        <v>100</v>
      </c>
    </row>
    <row r="100" spans="1:21" s="70" customFormat="1" ht="30" customHeight="1" x14ac:dyDescent="0.25">
      <c r="A100" s="67" t="s">
        <v>26</v>
      </c>
      <c r="B100" s="68">
        <v>3</v>
      </c>
      <c r="C100" s="69" t="s">
        <v>41</v>
      </c>
      <c r="D100" s="24" t="s">
        <v>228</v>
      </c>
      <c r="E100" s="26">
        <f>IF(D100="закрыта",3,0)</f>
        <v>3</v>
      </c>
      <c r="F100" s="17">
        <v>92</v>
      </c>
      <c r="G100" s="20">
        <v>92</v>
      </c>
      <c r="H100" s="58">
        <v>92</v>
      </c>
      <c r="I100" s="26">
        <f>IF(AND(F100=H100,G100=H100,F100=G100),2,(IF(OR(F100=H100,G100=H100),1,0)))</f>
        <v>2</v>
      </c>
      <c r="J100" s="58">
        <v>11</v>
      </c>
      <c r="K100" s="18"/>
      <c r="L100" s="18"/>
      <c r="M100" s="18"/>
      <c r="N100" s="18">
        <f>SUM(J100:M100)</f>
        <v>11</v>
      </c>
      <c r="O100" s="18">
        <v>11</v>
      </c>
      <c r="P100" s="26">
        <f>IF(N100=O100,1,0)</f>
        <v>1</v>
      </c>
      <c r="Q100" s="58">
        <v>18</v>
      </c>
      <c r="R100" s="18">
        <v>18</v>
      </c>
      <c r="S100" s="26">
        <f>IF(Q100=R100,1,0)</f>
        <v>1</v>
      </c>
      <c r="T100" s="26">
        <f>E100+I100+P100+S100</f>
        <v>7</v>
      </c>
      <c r="U100" s="26">
        <f t="shared" si="72"/>
        <v>100</v>
      </c>
    </row>
    <row r="101" spans="1:21" s="70" customFormat="1" ht="30" customHeight="1" x14ac:dyDescent="0.25">
      <c r="A101" s="67" t="s">
        <v>26</v>
      </c>
      <c r="B101" s="68">
        <v>2</v>
      </c>
      <c r="C101" s="69" t="s">
        <v>146</v>
      </c>
      <c r="D101" s="24" t="s">
        <v>228</v>
      </c>
      <c r="E101" s="26">
        <f>IF(D101="закрыта",3,0)</f>
        <v>3</v>
      </c>
      <c r="F101" s="17">
        <v>329</v>
      </c>
      <c r="G101" s="58">
        <v>329</v>
      </c>
      <c r="H101" s="63">
        <v>329</v>
      </c>
      <c r="I101" s="26">
        <f>IF(AND(F101=H101,G101=H101,F101=G101),2,(IF(OR(F101=H101,G101=H101),1,0)))</f>
        <v>2</v>
      </c>
      <c r="J101" s="58">
        <v>17</v>
      </c>
      <c r="K101" s="18"/>
      <c r="L101" s="18"/>
      <c r="M101" s="18"/>
      <c r="N101" s="18">
        <f>SUM(J101:M101)</f>
        <v>17</v>
      </c>
      <c r="O101" s="20">
        <v>17</v>
      </c>
      <c r="P101" s="26">
        <f>IF(N101=O101,1,0)</f>
        <v>1</v>
      </c>
      <c r="Q101" s="58">
        <v>21</v>
      </c>
      <c r="R101" s="18">
        <v>21</v>
      </c>
      <c r="S101" s="26">
        <f>IF(Q101=R101,1,0)</f>
        <v>1</v>
      </c>
      <c r="T101" s="26">
        <f>E101+I101+P101+S101</f>
        <v>7</v>
      </c>
      <c r="U101" s="26">
        <f t="shared" si="72"/>
        <v>100</v>
      </c>
    </row>
    <row r="102" spans="1:21" s="70" customFormat="1" ht="16.5" customHeight="1" x14ac:dyDescent="0.25">
      <c r="A102" s="71" t="s">
        <v>26</v>
      </c>
      <c r="B102" s="72"/>
      <c r="C102" s="62" t="s">
        <v>40</v>
      </c>
      <c r="D102" s="21">
        <f>SUM(D98:D101)</f>
        <v>0</v>
      </c>
      <c r="E102" s="21"/>
      <c r="F102" s="21">
        <f t="shared" ref="F102:H102" si="73">SUM(F98:F101)</f>
        <v>1084</v>
      </c>
      <c r="G102" s="21">
        <f t="shared" si="73"/>
        <v>1084</v>
      </c>
      <c r="H102" s="21">
        <f t="shared" si="73"/>
        <v>1084</v>
      </c>
      <c r="I102" s="21"/>
      <c r="J102" s="21">
        <f t="shared" ref="J102:O102" si="74">SUM(J98:J101)</f>
        <v>64</v>
      </c>
      <c r="K102" s="21">
        <f t="shared" si="74"/>
        <v>3</v>
      </c>
      <c r="L102" s="21">
        <f t="shared" si="74"/>
        <v>0</v>
      </c>
      <c r="M102" s="21">
        <f t="shared" si="74"/>
        <v>0</v>
      </c>
      <c r="N102" s="21">
        <f t="shared" si="74"/>
        <v>67</v>
      </c>
      <c r="O102" s="21">
        <f t="shared" si="74"/>
        <v>67</v>
      </c>
      <c r="P102" s="21"/>
      <c r="Q102" s="21">
        <f>SUM(Q98:Q101)</f>
        <v>95</v>
      </c>
      <c r="R102" s="21">
        <f>SUM(R98:R101)</f>
        <v>95</v>
      </c>
      <c r="S102" s="21"/>
      <c r="T102" s="47">
        <f>AVERAGE(T98:T101)</f>
        <v>7</v>
      </c>
      <c r="U102" s="47">
        <f>AVERAGE(U98:U101)</f>
        <v>100</v>
      </c>
    </row>
    <row r="103" spans="1:21" s="70" customFormat="1" ht="30" customHeight="1" x14ac:dyDescent="0.25">
      <c r="A103" s="67" t="s">
        <v>27</v>
      </c>
      <c r="B103" s="68">
        <v>4</v>
      </c>
      <c r="C103" s="69" t="s">
        <v>47</v>
      </c>
      <c r="D103" s="24" t="s">
        <v>228</v>
      </c>
      <c r="E103" s="26">
        <f t="shared" ref="E103:E112" si="75">IF(D103="закрыта",3,0)</f>
        <v>3</v>
      </c>
      <c r="F103" s="17">
        <v>173</v>
      </c>
      <c r="G103" s="58">
        <v>173</v>
      </c>
      <c r="H103" s="63">
        <v>173</v>
      </c>
      <c r="I103" s="26">
        <f t="shared" ref="I103:I112" si="76">IF(AND(F103=H103,G103=H103,F103=G103),2,(IF(OR(F103=H103,G103=H103),1,0)))</f>
        <v>2</v>
      </c>
      <c r="J103" s="58">
        <v>12</v>
      </c>
      <c r="K103" s="18"/>
      <c r="L103" s="18"/>
      <c r="M103" s="18">
        <v>8</v>
      </c>
      <c r="N103" s="18">
        <f t="shared" ref="N103:N112" si="77">SUM(J103:M103)</f>
        <v>20</v>
      </c>
      <c r="O103" s="20">
        <v>20</v>
      </c>
      <c r="P103" s="26">
        <f t="shared" ref="P103:P112" si="78">IF(N103=O103,1,0)</f>
        <v>1</v>
      </c>
      <c r="Q103" s="58">
        <v>20</v>
      </c>
      <c r="R103" s="18">
        <v>20</v>
      </c>
      <c r="S103" s="26">
        <f t="shared" ref="S103:S112" si="79">IF(Q103=R103,1,0)</f>
        <v>1</v>
      </c>
      <c r="T103" s="26">
        <f t="shared" ref="T103:T112" si="80">E103+I103+P103+S103</f>
        <v>7</v>
      </c>
      <c r="U103" s="26">
        <f t="shared" ref="U103:U112" si="81">T103*100/$T$8</f>
        <v>100</v>
      </c>
    </row>
    <row r="104" spans="1:21" s="70" customFormat="1" ht="30" customHeight="1" x14ac:dyDescent="0.25">
      <c r="A104" s="67" t="s">
        <v>27</v>
      </c>
      <c r="B104" s="68">
        <v>10</v>
      </c>
      <c r="C104" s="69" t="s">
        <v>77</v>
      </c>
      <c r="D104" s="24" t="s">
        <v>228</v>
      </c>
      <c r="E104" s="26">
        <f t="shared" si="75"/>
        <v>3</v>
      </c>
      <c r="F104" s="17">
        <v>103</v>
      </c>
      <c r="G104" s="58">
        <v>103</v>
      </c>
      <c r="H104" s="58">
        <v>103</v>
      </c>
      <c r="I104" s="26">
        <f t="shared" si="76"/>
        <v>2</v>
      </c>
      <c r="J104" s="58">
        <v>11</v>
      </c>
      <c r="K104" s="18"/>
      <c r="L104" s="18"/>
      <c r="M104" s="18"/>
      <c r="N104" s="18">
        <f t="shared" si="77"/>
        <v>11</v>
      </c>
      <c r="O104" s="18">
        <v>11</v>
      </c>
      <c r="P104" s="26">
        <f t="shared" si="78"/>
        <v>1</v>
      </c>
      <c r="Q104" s="58">
        <v>15</v>
      </c>
      <c r="R104" s="18">
        <v>15</v>
      </c>
      <c r="S104" s="26">
        <f t="shared" si="79"/>
        <v>1</v>
      </c>
      <c r="T104" s="26">
        <f t="shared" si="80"/>
        <v>7</v>
      </c>
      <c r="U104" s="26">
        <f t="shared" si="81"/>
        <v>100</v>
      </c>
    </row>
    <row r="105" spans="1:21" s="70" customFormat="1" ht="30" customHeight="1" x14ac:dyDescent="0.25">
      <c r="A105" s="67" t="s">
        <v>27</v>
      </c>
      <c r="B105" s="68">
        <v>3</v>
      </c>
      <c r="C105" s="69" t="s">
        <v>46</v>
      </c>
      <c r="D105" s="24" t="s">
        <v>228</v>
      </c>
      <c r="E105" s="26">
        <f t="shared" si="75"/>
        <v>3</v>
      </c>
      <c r="F105" s="17">
        <v>87</v>
      </c>
      <c r="G105" s="58">
        <v>87</v>
      </c>
      <c r="H105" s="58">
        <v>87</v>
      </c>
      <c r="I105" s="26">
        <f t="shared" si="76"/>
        <v>2</v>
      </c>
      <c r="J105" s="58">
        <v>11</v>
      </c>
      <c r="K105" s="18"/>
      <c r="L105" s="18"/>
      <c r="M105" s="18"/>
      <c r="N105" s="18">
        <f t="shared" si="77"/>
        <v>11</v>
      </c>
      <c r="O105" s="20">
        <v>11</v>
      </c>
      <c r="P105" s="26">
        <f t="shared" si="78"/>
        <v>1</v>
      </c>
      <c r="Q105" s="58">
        <v>15</v>
      </c>
      <c r="R105" s="18">
        <v>15</v>
      </c>
      <c r="S105" s="26">
        <f t="shared" si="79"/>
        <v>1</v>
      </c>
      <c r="T105" s="26">
        <f t="shared" si="80"/>
        <v>7</v>
      </c>
      <c r="U105" s="26">
        <f t="shared" si="81"/>
        <v>100</v>
      </c>
    </row>
    <row r="106" spans="1:21" s="70" customFormat="1" ht="30" customHeight="1" x14ac:dyDescent="0.25">
      <c r="A106" s="67" t="s">
        <v>27</v>
      </c>
      <c r="B106" s="68">
        <v>1</v>
      </c>
      <c r="C106" s="69" t="s">
        <v>45</v>
      </c>
      <c r="D106" s="24" t="s">
        <v>228</v>
      </c>
      <c r="E106" s="26">
        <f t="shared" si="75"/>
        <v>3</v>
      </c>
      <c r="F106" s="17">
        <v>95</v>
      </c>
      <c r="G106" s="58">
        <v>95</v>
      </c>
      <c r="H106" s="58">
        <v>95</v>
      </c>
      <c r="I106" s="26">
        <f t="shared" si="76"/>
        <v>2</v>
      </c>
      <c r="J106" s="58">
        <v>11</v>
      </c>
      <c r="K106" s="18"/>
      <c r="L106" s="18"/>
      <c r="M106" s="18"/>
      <c r="N106" s="18">
        <f t="shared" si="77"/>
        <v>11</v>
      </c>
      <c r="O106" s="20">
        <v>11</v>
      </c>
      <c r="P106" s="26">
        <f t="shared" si="78"/>
        <v>1</v>
      </c>
      <c r="Q106" s="58">
        <v>9</v>
      </c>
      <c r="R106" s="18">
        <v>9</v>
      </c>
      <c r="S106" s="26">
        <f t="shared" si="79"/>
        <v>1</v>
      </c>
      <c r="T106" s="26">
        <f t="shared" si="80"/>
        <v>7</v>
      </c>
      <c r="U106" s="26">
        <f t="shared" si="81"/>
        <v>100</v>
      </c>
    </row>
    <row r="107" spans="1:21" s="70" customFormat="1" ht="30" customHeight="1" x14ac:dyDescent="0.25">
      <c r="A107" s="67" t="s">
        <v>27</v>
      </c>
      <c r="B107" s="68">
        <v>2</v>
      </c>
      <c r="C107" s="69" t="s">
        <v>43</v>
      </c>
      <c r="D107" s="24" t="s">
        <v>228</v>
      </c>
      <c r="E107" s="26">
        <f t="shared" si="75"/>
        <v>3</v>
      </c>
      <c r="F107" s="17">
        <v>54</v>
      </c>
      <c r="G107" s="58">
        <v>54</v>
      </c>
      <c r="H107" s="58">
        <v>54</v>
      </c>
      <c r="I107" s="26">
        <f t="shared" si="76"/>
        <v>2</v>
      </c>
      <c r="J107" s="58">
        <v>9</v>
      </c>
      <c r="K107" s="18"/>
      <c r="L107" s="18"/>
      <c r="M107" s="18"/>
      <c r="N107" s="18">
        <f t="shared" si="77"/>
        <v>9</v>
      </c>
      <c r="O107" s="20">
        <v>9</v>
      </c>
      <c r="P107" s="26">
        <f t="shared" si="78"/>
        <v>1</v>
      </c>
      <c r="Q107" s="58">
        <v>12</v>
      </c>
      <c r="R107" s="18">
        <v>12</v>
      </c>
      <c r="S107" s="26">
        <f t="shared" si="79"/>
        <v>1</v>
      </c>
      <c r="T107" s="26">
        <f t="shared" si="80"/>
        <v>7</v>
      </c>
      <c r="U107" s="26">
        <f t="shared" si="81"/>
        <v>100</v>
      </c>
    </row>
    <row r="108" spans="1:21" s="70" customFormat="1" ht="30" customHeight="1" x14ac:dyDescent="0.25">
      <c r="A108" s="67" t="s">
        <v>27</v>
      </c>
      <c r="B108" s="68">
        <v>5</v>
      </c>
      <c r="C108" s="69" t="s">
        <v>48</v>
      </c>
      <c r="D108" s="24" t="s">
        <v>228</v>
      </c>
      <c r="E108" s="26">
        <f t="shared" si="75"/>
        <v>3</v>
      </c>
      <c r="F108" s="17">
        <v>19</v>
      </c>
      <c r="G108" s="58">
        <v>19</v>
      </c>
      <c r="H108" s="63">
        <v>19</v>
      </c>
      <c r="I108" s="26">
        <f t="shared" si="76"/>
        <v>2</v>
      </c>
      <c r="J108" s="58">
        <v>2</v>
      </c>
      <c r="K108" s="18"/>
      <c r="L108" s="18"/>
      <c r="M108" s="18"/>
      <c r="N108" s="18">
        <f t="shared" si="77"/>
        <v>2</v>
      </c>
      <c r="O108" s="20">
        <v>2</v>
      </c>
      <c r="P108" s="26">
        <f t="shared" si="78"/>
        <v>1</v>
      </c>
      <c r="Q108" s="58">
        <v>4</v>
      </c>
      <c r="R108" s="18">
        <v>4</v>
      </c>
      <c r="S108" s="26">
        <f t="shared" si="79"/>
        <v>1</v>
      </c>
      <c r="T108" s="26">
        <f t="shared" si="80"/>
        <v>7</v>
      </c>
      <c r="U108" s="26">
        <f t="shared" si="81"/>
        <v>100</v>
      </c>
    </row>
    <row r="109" spans="1:21" s="70" customFormat="1" ht="30" customHeight="1" x14ac:dyDescent="0.25">
      <c r="A109" s="67" t="s">
        <v>27</v>
      </c>
      <c r="B109" s="68">
        <v>6</v>
      </c>
      <c r="C109" s="69" t="s">
        <v>73</v>
      </c>
      <c r="D109" s="24" t="s">
        <v>228</v>
      </c>
      <c r="E109" s="26">
        <f t="shared" si="75"/>
        <v>3</v>
      </c>
      <c r="F109" s="17">
        <v>93</v>
      </c>
      <c r="G109" s="58">
        <v>93</v>
      </c>
      <c r="H109" s="63">
        <v>93</v>
      </c>
      <c r="I109" s="26">
        <f t="shared" si="76"/>
        <v>2</v>
      </c>
      <c r="J109" s="58">
        <v>11</v>
      </c>
      <c r="K109" s="18"/>
      <c r="L109" s="18"/>
      <c r="M109" s="18"/>
      <c r="N109" s="18">
        <f t="shared" si="77"/>
        <v>11</v>
      </c>
      <c r="O109" s="20">
        <v>11</v>
      </c>
      <c r="P109" s="26">
        <f t="shared" si="78"/>
        <v>1</v>
      </c>
      <c r="Q109" s="58">
        <v>13</v>
      </c>
      <c r="R109" s="18">
        <v>13</v>
      </c>
      <c r="S109" s="26">
        <f t="shared" si="79"/>
        <v>1</v>
      </c>
      <c r="T109" s="26">
        <f t="shared" si="80"/>
        <v>7</v>
      </c>
      <c r="U109" s="26">
        <f t="shared" si="81"/>
        <v>100</v>
      </c>
    </row>
    <row r="110" spans="1:21" s="70" customFormat="1" ht="30" customHeight="1" x14ac:dyDescent="0.25">
      <c r="A110" s="67" t="s">
        <v>27</v>
      </c>
      <c r="B110" s="68">
        <v>8</v>
      </c>
      <c r="C110" s="69" t="s">
        <v>75</v>
      </c>
      <c r="D110" s="24" t="s">
        <v>228</v>
      </c>
      <c r="E110" s="26">
        <f t="shared" si="75"/>
        <v>3</v>
      </c>
      <c r="F110" s="17">
        <v>261</v>
      </c>
      <c r="G110" s="18">
        <v>261</v>
      </c>
      <c r="H110" s="20">
        <v>261</v>
      </c>
      <c r="I110" s="26">
        <f t="shared" si="76"/>
        <v>2</v>
      </c>
      <c r="J110" s="58">
        <v>11</v>
      </c>
      <c r="K110" s="58">
        <v>4</v>
      </c>
      <c r="L110" s="18"/>
      <c r="M110" s="18"/>
      <c r="N110" s="18">
        <f t="shared" si="77"/>
        <v>15</v>
      </c>
      <c r="O110" s="20">
        <v>15</v>
      </c>
      <c r="P110" s="26">
        <f t="shared" si="78"/>
        <v>1</v>
      </c>
      <c r="Q110" s="58">
        <v>20</v>
      </c>
      <c r="R110" s="18">
        <v>20</v>
      </c>
      <c r="S110" s="26">
        <f t="shared" si="79"/>
        <v>1</v>
      </c>
      <c r="T110" s="26">
        <f t="shared" si="80"/>
        <v>7</v>
      </c>
      <c r="U110" s="26">
        <f t="shared" si="81"/>
        <v>100</v>
      </c>
    </row>
    <row r="111" spans="1:21" s="70" customFormat="1" ht="30" customHeight="1" x14ac:dyDescent="0.25">
      <c r="A111" s="67" t="s">
        <v>27</v>
      </c>
      <c r="B111" s="68">
        <v>9</v>
      </c>
      <c r="C111" s="69" t="s">
        <v>76</v>
      </c>
      <c r="D111" s="24" t="s">
        <v>228</v>
      </c>
      <c r="E111" s="26">
        <f t="shared" si="75"/>
        <v>3</v>
      </c>
      <c r="F111" s="17">
        <v>7</v>
      </c>
      <c r="G111" s="18">
        <v>7</v>
      </c>
      <c r="H111" s="20">
        <v>7</v>
      </c>
      <c r="I111" s="26">
        <f t="shared" si="76"/>
        <v>2</v>
      </c>
      <c r="J111" s="18">
        <v>2</v>
      </c>
      <c r="K111" s="18"/>
      <c r="L111" s="18"/>
      <c r="M111" s="18"/>
      <c r="N111" s="18">
        <f t="shared" si="77"/>
        <v>2</v>
      </c>
      <c r="O111" s="20">
        <v>2</v>
      </c>
      <c r="P111" s="26">
        <f t="shared" si="78"/>
        <v>1</v>
      </c>
      <c r="Q111" s="18">
        <v>3</v>
      </c>
      <c r="R111" s="18">
        <v>3</v>
      </c>
      <c r="S111" s="26">
        <f t="shared" si="79"/>
        <v>1</v>
      </c>
      <c r="T111" s="26">
        <f t="shared" si="80"/>
        <v>7</v>
      </c>
      <c r="U111" s="26">
        <f t="shared" si="81"/>
        <v>100</v>
      </c>
    </row>
    <row r="112" spans="1:21" s="70" customFormat="1" ht="30" customHeight="1" x14ac:dyDescent="0.25">
      <c r="A112" s="67" t="s">
        <v>27</v>
      </c>
      <c r="B112" s="68">
        <v>7</v>
      </c>
      <c r="C112" s="69" t="s">
        <v>74</v>
      </c>
      <c r="D112" s="24" t="s">
        <v>228</v>
      </c>
      <c r="E112" s="26">
        <f t="shared" si="75"/>
        <v>3</v>
      </c>
      <c r="F112" s="17">
        <v>816</v>
      </c>
      <c r="G112" s="58">
        <v>816</v>
      </c>
      <c r="H112" s="63">
        <v>816</v>
      </c>
      <c r="I112" s="26">
        <f t="shared" si="76"/>
        <v>2</v>
      </c>
      <c r="J112" s="58">
        <v>34</v>
      </c>
      <c r="K112" s="18"/>
      <c r="L112" s="18"/>
      <c r="M112" s="18"/>
      <c r="N112" s="18">
        <f t="shared" si="77"/>
        <v>34</v>
      </c>
      <c r="O112" s="20">
        <v>34</v>
      </c>
      <c r="P112" s="26">
        <f t="shared" si="78"/>
        <v>1</v>
      </c>
      <c r="Q112" s="58">
        <v>48</v>
      </c>
      <c r="R112" s="18">
        <v>48</v>
      </c>
      <c r="S112" s="26">
        <f t="shared" si="79"/>
        <v>1</v>
      </c>
      <c r="T112" s="26">
        <f t="shared" si="80"/>
        <v>7</v>
      </c>
      <c r="U112" s="26">
        <f t="shared" si="81"/>
        <v>100</v>
      </c>
    </row>
    <row r="113" spans="1:21" s="70" customFormat="1" ht="16.5" customHeight="1" x14ac:dyDescent="0.25">
      <c r="A113" s="71" t="s">
        <v>27</v>
      </c>
      <c r="B113" s="72"/>
      <c r="C113" s="62" t="s">
        <v>40</v>
      </c>
      <c r="D113" s="21">
        <f>SUM(D103:D112)</f>
        <v>0</v>
      </c>
      <c r="E113" s="21"/>
      <c r="F113" s="21">
        <f t="shared" ref="F113:H113" si="82">SUM(F103:F112)</f>
        <v>1708</v>
      </c>
      <c r="G113" s="21">
        <f t="shared" si="82"/>
        <v>1708</v>
      </c>
      <c r="H113" s="21">
        <f t="shared" si="82"/>
        <v>1708</v>
      </c>
      <c r="I113" s="21"/>
      <c r="J113" s="21">
        <f t="shared" ref="J113:O113" si="83">SUM(J103:J112)</f>
        <v>114</v>
      </c>
      <c r="K113" s="21">
        <f t="shared" si="83"/>
        <v>4</v>
      </c>
      <c r="L113" s="21">
        <f t="shared" si="83"/>
        <v>0</v>
      </c>
      <c r="M113" s="21">
        <f t="shared" si="83"/>
        <v>8</v>
      </c>
      <c r="N113" s="21">
        <f t="shared" si="83"/>
        <v>126</v>
      </c>
      <c r="O113" s="21">
        <f t="shared" si="83"/>
        <v>126</v>
      </c>
      <c r="P113" s="21"/>
      <c r="Q113" s="21">
        <f>SUM(Q103:Q112)</f>
        <v>159</v>
      </c>
      <c r="R113" s="21">
        <f>SUM(R103:R112)</f>
        <v>159</v>
      </c>
      <c r="S113" s="21"/>
      <c r="T113" s="47">
        <f>AVERAGE(T103:T112)</f>
        <v>7</v>
      </c>
      <c r="U113" s="47">
        <f>AVERAGE(U103:U112)</f>
        <v>100</v>
      </c>
    </row>
    <row r="114" spans="1:21" s="59" customFormat="1" ht="30" customHeight="1" x14ac:dyDescent="0.25">
      <c r="A114" s="55" t="s">
        <v>28</v>
      </c>
      <c r="B114" s="56">
        <v>1</v>
      </c>
      <c r="C114" s="57" t="s">
        <v>84</v>
      </c>
      <c r="D114" s="24" t="s">
        <v>228</v>
      </c>
      <c r="E114" s="26">
        <f t="shared" ref="E114:E124" si="84">IF(D114="закрыта",3,0)</f>
        <v>3</v>
      </c>
      <c r="F114" s="17">
        <v>101</v>
      </c>
      <c r="G114" s="58">
        <v>101</v>
      </c>
      <c r="H114" s="58">
        <v>101</v>
      </c>
      <c r="I114" s="26">
        <f t="shared" ref="I114:I124" si="85">IF(AND(F114=H114,G114=H114,F114=G114),2,(IF(OR(F114=H114,G114=H114),1,0)))</f>
        <v>2</v>
      </c>
      <c r="J114" s="58">
        <v>11</v>
      </c>
      <c r="K114" s="18"/>
      <c r="L114" s="18"/>
      <c r="M114" s="18"/>
      <c r="N114" s="18">
        <f t="shared" ref="N114:N124" si="86">SUM(J114:M114)</f>
        <v>11</v>
      </c>
      <c r="O114" s="18">
        <v>11</v>
      </c>
      <c r="P114" s="26">
        <f t="shared" ref="P114:P124" si="87">IF(N114=O114,1,0)</f>
        <v>1</v>
      </c>
      <c r="Q114" s="58">
        <v>13</v>
      </c>
      <c r="R114" s="18">
        <v>13</v>
      </c>
      <c r="S114" s="26">
        <f t="shared" ref="S114:S124" si="88">IF(Q114=R114,1,0)</f>
        <v>1</v>
      </c>
      <c r="T114" s="26">
        <f t="shared" ref="T114:T124" si="89">E114+I114+P114+S114</f>
        <v>7</v>
      </c>
      <c r="U114" s="26">
        <f t="shared" ref="U114:U124" si="90">T114*100/$T$8</f>
        <v>100</v>
      </c>
    </row>
    <row r="115" spans="1:21" s="59" customFormat="1" ht="30" customHeight="1" x14ac:dyDescent="0.25">
      <c r="A115" s="55" t="s">
        <v>28</v>
      </c>
      <c r="B115" s="56">
        <v>2</v>
      </c>
      <c r="C115" s="57" t="s">
        <v>85</v>
      </c>
      <c r="D115" s="24" t="s">
        <v>228</v>
      </c>
      <c r="E115" s="26">
        <f t="shared" si="84"/>
        <v>3</v>
      </c>
      <c r="F115" s="17">
        <v>72</v>
      </c>
      <c r="G115" s="18">
        <v>72</v>
      </c>
      <c r="H115" s="18">
        <v>72</v>
      </c>
      <c r="I115" s="26">
        <f t="shared" si="85"/>
        <v>2</v>
      </c>
      <c r="J115" s="58">
        <v>11</v>
      </c>
      <c r="K115" s="18"/>
      <c r="L115" s="18"/>
      <c r="M115" s="18"/>
      <c r="N115" s="18">
        <f t="shared" si="86"/>
        <v>11</v>
      </c>
      <c r="O115" s="20">
        <v>11</v>
      </c>
      <c r="P115" s="26">
        <f t="shared" si="87"/>
        <v>1</v>
      </c>
      <c r="Q115" s="58">
        <v>13</v>
      </c>
      <c r="R115" s="20">
        <v>13</v>
      </c>
      <c r="S115" s="26">
        <f t="shared" si="88"/>
        <v>1</v>
      </c>
      <c r="T115" s="26">
        <f t="shared" si="89"/>
        <v>7</v>
      </c>
      <c r="U115" s="26">
        <f t="shared" si="90"/>
        <v>100</v>
      </c>
    </row>
    <row r="116" spans="1:21" s="59" customFormat="1" ht="30" customHeight="1" x14ac:dyDescent="0.25">
      <c r="A116" s="55" t="s">
        <v>28</v>
      </c>
      <c r="B116" s="56">
        <v>3</v>
      </c>
      <c r="C116" s="57" t="s">
        <v>86</v>
      </c>
      <c r="D116" s="24" t="s">
        <v>228</v>
      </c>
      <c r="E116" s="26">
        <f t="shared" si="84"/>
        <v>3</v>
      </c>
      <c r="F116" s="17">
        <v>22</v>
      </c>
      <c r="G116" s="58">
        <v>22</v>
      </c>
      <c r="H116" s="58">
        <v>22</v>
      </c>
      <c r="I116" s="26">
        <f t="shared" si="85"/>
        <v>2</v>
      </c>
      <c r="J116" s="58">
        <v>8</v>
      </c>
      <c r="K116" s="58"/>
      <c r="L116" s="18"/>
      <c r="M116" s="18"/>
      <c r="N116" s="18">
        <f t="shared" si="86"/>
        <v>8</v>
      </c>
      <c r="O116" s="20">
        <v>8</v>
      </c>
      <c r="P116" s="26">
        <f t="shared" si="87"/>
        <v>1</v>
      </c>
      <c r="Q116" s="58">
        <v>9</v>
      </c>
      <c r="R116" s="20">
        <v>9</v>
      </c>
      <c r="S116" s="26">
        <f t="shared" si="88"/>
        <v>1</v>
      </c>
      <c r="T116" s="26">
        <f t="shared" si="89"/>
        <v>7</v>
      </c>
      <c r="U116" s="26">
        <f t="shared" si="90"/>
        <v>100</v>
      </c>
    </row>
    <row r="117" spans="1:21" s="59" customFormat="1" ht="30" customHeight="1" x14ac:dyDescent="0.25">
      <c r="A117" s="55" t="s">
        <v>28</v>
      </c>
      <c r="B117" s="56">
        <v>4</v>
      </c>
      <c r="C117" s="57" t="s">
        <v>87</v>
      </c>
      <c r="D117" s="24" t="s">
        <v>228</v>
      </c>
      <c r="E117" s="26">
        <f t="shared" si="84"/>
        <v>3</v>
      </c>
      <c r="F117" s="17">
        <v>40</v>
      </c>
      <c r="G117" s="18">
        <v>40</v>
      </c>
      <c r="H117" s="18">
        <v>40</v>
      </c>
      <c r="I117" s="26">
        <f t="shared" si="85"/>
        <v>2</v>
      </c>
      <c r="J117" s="58">
        <v>7</v>
      </c>
      <c r="K117" s="18"/>
      <c r="L117" s="18"/>
      <c r="M117" s="18"/>
      <c r="N117" s="18">
        <f t="shared" si="86"/>
        <v>7</v>
      </c>
      <c r="O117" s="20">
        <v>7</v>
      </c>
      <c r="P117" s="26">
        <f t="shared" si="87"/>
        <v>1</v>
      </c>
      <c r="Q117" s="58">
        <v>7</v>
      </c>
      <c r="R117" s="20">
        <v>7</v>
      </c>
      <c r="S117" s="26">
        <f t="shared" si="88"/>
        <v>1</v>
      </c>
      <c r="T117" s="26">
        <f t="shared" si="89"/>
        <v>7</v>
      </c>
      <c r="U117" s="26">
        <f t="shared" si="90"/>
        <v>100</v>
      </c>
    </row>
    <row r="118" spans="1:21" s="59" customFormat="1" ht="30" customHeight="1" x14ac:dyDescent="0.25">
      <c r="A118" s="55" t="s">
        <v>28</v>
      </c>
      <c r="B118" s="56">
        <v>5</v>
      </c>
      <c r="C118" s="57" t="s">
        <v>88</v>
      </c>
      <c r="D118" s="24" t="s">
        <v>228</v>
      </c>
      <c r="E118" s="26">
        <f t="shared" si="84"/>
        <v>3</v>
      </c>
      <c r="F118" s="17">
        <v>37</v>
      </c>
      <c r="G118" s="58">
        <v>37</v>
      </c>
      <c r="H118" s="58">
        <v>37</v>
      </c>
      <c r="I118" s="26">
        <f t="shared" si="85"/>
        <v>2</v>
      </c>
      <c r="J118" s="58">
        <v>9</v>
      </c>
      <c r="K118" s="58"/>
      <c r="L118" s="18"/>
      <c r="M118" s="18"/>
      <c r="N118" s="18">
        <f t="shared" si="86"/>
        <v>9</v>
      </c>
      <c r="O118" s="20">
        <v>9</v>
      </c>
      <c r="P118" s="26">
        <f t="shared" si="87"/>
        <v>1</v>
      </c>
      <c r="Q118" s="58">
        <v>13</v>
      </c>
      <c r="R118" s="20">
        <v>13</v>
      </c>
      <c r="S118" s="26">
        <f t="shared" si="88"/>
        <v>1</v>
      </c>
      <c r="T118" s="26">
        <f t="shared" si="89"/>
        <v>7</v>
      </c>
      <c r="U118" s="26">
        <f t="shared" si="90"/>
        <v>100</v>
      </c>
    </row>
    <row r="119" spans="1:21" s="59" customFormat="1" ht="30" customHeight="1" x14ac:dyDescent="0.25">
      <c r="A119" s="55" t="s">
        <v>28</v>
      </c>
      <c r="B119" s="56">
        <v>6</v>
      </c>
      <c r="C119" s="57" t="s">
        <v>89</v>
      </c>
      <c r="D119" s="24" t="s">
        <v>228</v>
      </c>
      <c r="E119" s="26">
        <f t="shared" si="84"/>
        <v>3</v>
      </c>
      <c r="F119" s="17">
        <v>377</v>
      </c>
      <c r="G119" s="20">
        <v>377</v>
      </c>
      <c r="H119" s="58">
        <v>377</v>
      </c>
      <c r="I119" s="26">
        <f t="shared" si="85"/>
        <v>2</v>
      </c>
      <c r="J119" s="58">
        <v>16</v>
      </c>
      <c r="K119" s="58"/>
      <c r="L119" s="18"/>
      <c r="M119" s="18"/>
      <c r="N119" s="18">
        <f t="shared" si="86"/>
        <v>16</v>
      </c>
      <c r="O119" s="20">
        <v>16</v>
      </c>
      <c r="P119" s="26">
        <f t="shared" si="87"/>
        <v>1</v>
      </c>
      <c r="Q119" s="58">
        <v>20</v>
      </c>
      <c r="R119" s="20">
        <v>20</v>
      </c>
      <c r="S119" s="26">
        <f t="shared" si="88"/>
        <v>1</v>
      </c>
      <c r="T119" s="26">
        <f t="shared" si="89"/>
        <v>7</v>
      </c>
      <c r="U119" s="26">
        <f t="shared" si="90"/>
        <v>100</v>
      </c>
    </row>
    <row r="120" spans="1:21" s="59" customFormat="1" ht="30" customHeight="1" x14ac:dyDescent="0.25">
      <c r="A120" s="55" t="s">
        <v>28</v>
      </c>
      <c r="B120" s="56">
        <v>7</v>
      </c>
      <c r="C120" s="57" t="s">
        <v>90</v>
      </c>
      <c r="D120" s="24" t="s">
        <v>228</v>
      </c>
      <c r="E120" s="26">
        <f t="shared" si="84"/>
        <v>3</v>
      </c>
      <c r="F120" s="17">
        <v>118</v>
      </c>
      <c r="G120" s="18">
        <v>118</v>
      </c>
      <c r="H120" s="18">
        <v>118</v>
      </c>
      <c r="I120" s="26">
        <f t="shared" si="85"/>
        <v>2</v>
      </c>
      <c r="J120" s="58">
        <v>9</v>
      </c>
      <c r="K120" s="18"/>
      <c r="L120" s="18"/>
      <c r="M120" s="18"/>
      <c r="N120" s="18">
        <f t="shared" si="86"/>
        <v>9</v>
      </c>
      <c r="O120" s="20">
        <v>9</v>
      </c>
      <c r="P120" s="26">
        <f t="shared" si="87"/>
        <v>1</v>
      </c>
      <c r="Q120" s="58">
        <v>14</v>
      </c>
      <c r="R120" s="20">
        <v>14</v>
      </c>
      <c r="S120" s="26">
        <f t="shared" si="88"/>
        <v>1</v>
      </c>
      <c r="T120" s="26">
        <f t="shared" si="89"/>
        <v>7</v>
      </c>
      <c r="U120" s="26">
        <f t="shared" si="90"/>
        <v>100</v>
      </c>
    </row>
    <row r="121" spans="1:21" s="59" customFormat="1" ht="30" customHeight="1" x14ac:dyDescent="0.25">
      <c r="A121" s="55" t="s">
        <v>28</v>
      </c>
      <c r="B121" s="56">
        <v>8</v>
      </c>
      <c r="C121" s="57" t="s">
        <v>91</v>
      </c>
      <c r="D121" s="24" t="s">
        <v>228</v>
      </c>
      <c r="E121" s="26">
        <f t="shared" si="84"/>
        <v>3</v>
      </c>
      <c r="F121" s="17">
        <v>534</v>
      </c>
      <c r="G121" s="58">
        <v>534</v>
      </c>
      <c r="H121" s="58">
        <v>534</v>
      </c>
      <c r="I121" s="26">
        <f t="shared" si="85"/>
        <v>2</v>
      </c>
      <c r="J121" s="58">
        <v>25</v>
      </c>
      <c r="K121" s="58"/>
      <c r="L121" s="18"/>
      <c r="M121" s="18"/>
      <c r="N121" s="18">
        <f t="shared" si="86"/>
        <v>25</v>
      </c>
      <c r="O121" s="20">
        <v>25</v>
      </c>
      <c r="P121" s="26">
        <f t="shared" si="87"/>
        <v>1</v>
      </c>
      <c r="Q121" s="58">
        <v>29</v>
      </c>
      <c r="R121" s="20">
        <v>29</v>
      </c>
      <c r="S121" s="26">
        <f t="shared" si="88"/>
        <v>1</v>
      </c>
      <c r="T121" s="26">
        <f t="shared" si="89"/>
        <v>7</v>
      </c>
      <c r="U121" s="26">
        <f t="shared" si="90"/>
        <v>100</v>
      </c>
    </row>
    <row r="122" spans="1:21" s="59" customFormat="1" ht="30" customHeight="1" x14ac:dyDescent="0.25">
      <c r="A122" s="55" t="s">
        <v>28</v>
      </c>
      <c r="B122" s="56">
        <v>9</v>
      </c>
      <c r="C122" s="57" t="s">
        <v>92</v>
      </c>
      <c r="D122" s="24" t="s">
        <v>228</v>
      </c>
      <c r="E122" s="26">
        <f t="shared" si="84"/>
        <v>3</v>
      </c>
      <c r="F122" s="17">
        <v>85</v>
      </c>
      <c r="G122" s="18">
        <v>85</v>
      </c>
      <c r="H122" s="18">
        <v>85</v>
      </c>
      <c r="I122" s="26">
        <f t="shared" si="85"/>
        <v>2</v>
      </c>
      <c r="J122" s="58">
        <v>4</v>
      </c>
      <c r="K122" s="58"/>
      <c r="L122" s="18"/>
      <c r="M122" s="18"/>
      <c r="N122" s="18">
        <f t="shared" si="86"/>
        <v>4</v>
      </c>
      <c r="O122" s="20">
        <v>4</v>
      </c>
      <c r="P122" s="26">
        <f t="shared" si="87"/>
        <v>1</v>
      </c>
      <c r="Q122" s="58">
        <v>5</v>
      </c>
      <c r="R122" s="20">
        <v>5</v>
      </c>
      <c r="S122" s="26">
        <f t="shared" si="88"/>
        <v>1</v>
      </c>
      <c r="T122" s="26">
        <f t="shared" si="89"/>
        <v>7</v>
      </c>
      <c r="U122" s="26">
        <f t="shared" si="90"/>
        <v>100</v>
      </c>
    </row>
    <row r="123" spans="1:21" s="59" customFormat="1" ht="30" customHeight="1" x14ac:dyDescent="0.25">
      <c r="A123" s="55" t="s">
        <v>28</v>
      </c>
      <c r="B123" s="56">
        <v>10</v>
      </c>
      <c r="C123" s="57" t="s">
        <v>93</v>
      </c>
      <c r="D123" s="24" t="s">
        <v>228</v>
      </c>
      <c r="E123" s="26">
        <f t="shared" si="84"/>
        <v>3</v>
      </c>
      <c r="F123" s="17">
        <v>204</v>
      </c>
      <c r="G123" s="58">
        <v>204</v>
      </c>
      <c r="H123" s="58">
        <v>204</v>
      </c>
      <c r="I123" s="26">
        <f t="shared" si="85"/>
        <v>2</v>
      </c>
      <c r="J123" s="58">
        <v>9</v>
      </c>
      <c r="K123" s="18"/>
      <c r="L123" s="18"/>
      <c r="M123" s="18"/>
      <c r="N123" s="18">
        <f t="shared" si="86"/>
        <v>9</v>
      </c>
      <c r="O123" s="18">
        <v>9</v>
      </c>
      <c r="P123" s="26">
        <f t="shared" si="87"/>
        <v>1</v>
      </c>
      <c r="Q123" s="58">
        <v>12</v>
      </c>
      <c r="R123" s="20">
        <v>12</v>
      </c>
      <c r="S123" s="26">
        <f t="shared" si="88"/>
        <v>1</v>
      </c>
      <c r="T123" s="26">
        <f t="shared" si="89"/>
        <v>7</v>
      </c>
      <c r="U123" s="26">
        <f t="shared" si="90"/>
        <v>100</v>
      </c>
    </row>
    <row r="124" spans="1:21" s="59" customFormat="1" ht="30" customHeight="1" x14ac:dyDescent="0.25">
      <c r="A124" s="55" t="s">
        <v>28</v>
      </c>
      <c r="B124" s="56">
        <v>11</v>
      </c>
      <c r="C124" s="57" t="s">
        <v>211</v>
      </c>
      <c r="D124" s="24" t="s">
        <v>228</v>
      </c>
      <c r="E124" s="26">
        <f t="shared" si="84"/>
        <v>3</v>
      </c>
      <c r="F124" s="17">
        <v>632</v>
      </c>
      <c r="G124" s="58">
        <v>632</v>
      </c>
      <c r="H124" s="58">
        <v>632</v>
      </c>
      <c r="I124" s="26">
        <f t="shared" si="85"/>
        <v>2</v>
      </c>
      <c r="J124" s="58">
        <v>25</v>
      </c>
      <c r="K124" s="58">
        <v>0</v>
      </c>
      <c r="L124" s="18">
        <v>0</v>
      </c>
      <c r="M124" s="18"/>
      <c r="N124" s="18">
        <f t="shared" si="86"/>
        <v>25</v>
      </c>
      <c r="O124" s="18">
        <v>25</v>
      </c>
      <c r="P124" s="26">
        <f t="shared" si="87"/>
        <v>1</v>
      </c>
      <c r="Q124" s="58">
        <v>41</v>
      </c>
      <c r="R124" s="18">
        <v>41</v>
      </c>
      <c r="S124" s="26">
        <f t="shared" si="88"/>
        <v>1</v>
      </c>
      <c r="T124" s="26">
        <f t="shared" si="89"/>
        <v>7</v>
      </c>
      <c r="U124" s="26">
        <f t="shared" si="90"/>
        <v>100</v>
      </c>
    </row>
    <row r="125" spans="1:21" s="59" customFormat="1" ht="16.5" customHeight="1" x14ac:dyDescent="0.25">
      <c r="A125" s="60" t="s">
        <v>28</v>
      </c>
      <c r="B125" s="61"/>
      <c r="C125" s="62" t="s">
        <v>40</v>
      </c>
      <c r="D125" s="21">
        <f>SUM(D114:D124)</f>
        <v>0</v>
      </c>
      <c r="E125" s="21"/>
      <c r="F125" s="21">
        <f t="shared" ref="F125:H125" si="91">SUM(F114:F124)</f>
        <v>2222</v>
      </c>
      <c r="G125" s="21">
        <f t="shared" si="91"/>
        <v>2222</v>
      </c>
      <c r="H125" s="21">
        <f t="shared" si="91"/>
        <v>2222</v>
      </c>
      <c r="I125" s="21"/>
      <c r="J125" s="21">
        <f t="shared" ref="J125:O125" si="92">SUM(J114:J124)</f>
        <v>134</v>
      </c>
      <c r="K125" s="21">
        <f t="shared" si="92"/>
        <v>0</v>
      </c>
      <c r="L125" s="21">
        <f t="shared" si="92"/>
        <v>0</v>
      </c>
      <c r="M125" s="21">
        <f t="shared" si="92"/>
        <v>0</v>
      </c>
      <c r="N125" s="21">
        <f t="shared" si="92"/>
        <v>134</v>
      </c>
      <c r="O125" s="21">
        <f t="shared" si="92"/>
        <v>134</v>
      </c>
      <c r="P125" s="21"/>
      <c r="Q125" s="21">
        <f>SUM(Q114:Q124)</f>
        <v>176</v>
      </c>
      <c r="R125" s="21">
        <f>SUM(R114:R124)</f>
        <v>176</v>
      </c>
      <c r="S125" s="21"/>
      <c r="T125" s="47">
        <f>AVERAGE(T114:T124)</f>
        <v>7</v>
      </c>
      <c r="U125" s="47">
        <f>AVERAGE(U114:U124)</f>
        <v>100</v>
      </c>
    </row>
    <row r="126" spans="1:21" s="59" customFormat="1" ht="30" customHeight="1" x14ac:dyDescent="0.25">
      <c r="A126" s="55" t="s">
        <v>29</v>
      </c>
      <c r="B126" s="56">
        <v>6</v>
      </c>
      <c r="C126" s="69" t="s">
        <v>99</v>
      </c>
      <c r="D126" s="24" t="s">
        <v>228</v>
      </c>
      <c r="E126" s="26">
        <f t="shared" ref="E126:E138" si="93">IF(D126="закрыта",3,0)</f>
        <v>3</v>
      </c>
      <c r="F126" s="17">
        <v>501</v>
      </c>
      <c r="G126" s="58">
        <v>501</v>
      </c>
      <c r="H126" s="63">
        <v>501</v>
      </c>
      <c r="I126" s="26">
        <f t="shared" ref="I126:I138" si="94">IF(AND(F126=H126,G126=H126,F126=G126),2,(IF(OR(F126=H126,G126=H126),1,0)))</f>
        <v>2</v>
      </c>
      <c r="J126" s="58">
        <v>21</v>
      </c>
      <c r="K126" s="18"/>
      <c r="L126" s="18"/>
      <c r="M126" s="18"/>
      <c r="N126" s="18">
        <f t="shared" ref="N126:N138" si="95">SUM(J126:M126)</f>
        <v>21</v>
      </c>
      <c r="O126" s="20">
        <v>21</v>
      </c>
      <c r="P126" s="26">
        <f t="shared" ref="P126:P138" si="96">IF(N126=O126,1,0)</f>
        <v>1</v>
      </c>
      <c r="Q126" s="58">
        <v>29</v>
      </c>
      <c r="R126" s="18">
        <v>29</v>
      </c>
      <c r="S126" s="26">
        <f t="shared" ref="S126:S138" si="97">IF(Q126=R126,1,0)</f>
        <v>1</v>
      </c>
      <c r="T126" s="26">
        <f t="shared" ref="T126:T138" si="98">E126+I126+P126+S126</f>
        <v>7</v>
      </c>
      <c r="U126" s="26">
        <f t="shared" ref="U126:U138" si="99">T126*100/$T$8</f>
        <v>100</v>
      </c>
    </row>
    <row r="127" spans="1:21" s="59" customFormat="1" ht="30" customHeight="1" x14ac:dyDescent="0.25">
      <c r="A127" s="55" t="s">
        <v>29</v>
      </c>
      <c r="B127" s="56">
        <v>10</v>
      </c>
      <c r="C127" s="57" t="s">
        <v>103</v>
      </c>
      <c r="D127" s="24" t="s">
        <v>228</v>
      </c>
      <c r="E127" s="26">
        <f t="shared" si="93"/>
        <v>3</v>
      </c>
      <c r="F127" s="17">
        <v>314</v>
      </c>
      <c r="G127" s="58">
        <v>314</v>
      </c>
      <c r="H127" s="63">
        <v>314</v>
      </c>
      <c r="I127" s="26">
        <f t="shared" si="94"/>
        <v>2</v>
      </c>
      <c r="J127" s="58">
        <v>14</v>
      </c>
      <c r="K127" s="18"/>
      <c r="L127" s="18"/>
      <c r="M127" s="18"/>
      <c r="N127" s="18">
        <f t="shared" si="95"/>
        <v>14</v>
      </c>
      <c r="O127" s="18">
        <v>14</v>
      </c>
      <c r="P127" s="26">
        <f t="shared" si="96"/>
        <v>1</v>
      </c>
      <c r="Q127" s="58">
        <v>18</v>
      </c>
      <c r="R127" s="18">
        <v>18</v>
      </c>
      <c r="S127" s="26">
        <f t="shared" si="97"/>
        <v>1</v>
      </c>
      <c r="T127" s="26">
        <f t="shared" si="98"/>
        <v>7</v>
      </c>
      <c r="U127" s="26">
        <f t="shared" si="99"/>
        <v>100</v>
      </c>
    </row>
    <row r="128" spans="1:21" s="59" customFormat="1" ht="30" customHeight="1" x14ac:dyDescent="0.25">
      <c r="A128" s="55" t="s">
        <v>29</v>
      </c>
      <c r="B128" s="56">
        <v>11</v>
      </c>
      <c r="C128" s="57" t="s">
        <v>104</v>
      </c>
      <c r="D128" s="24" t="s">
        <v>228</v>
      </c>
      <c r="E128" s="26">
        <f t="shared" si="93"/>
        <v>3</v>
      </c>
      <c r="F128" s="17">
        <v>128</v>
      </c>
      <c r="G128" s="58">
        <v>128</v>
      </c>
      <c r="H128" s="58">
        <v>128</v>
      </c>
      <c r="I128" s="26">
        <f t="shared" si="94"/>
        <v>2</v>
      </c>
      <c r="J128" s="58">
        <v>11</v>
      </c>
      <c r="K128" s="18"/>
      <c r="L128" s="18"/>
      <c r="M128" s="18"/>
      <c r="N128" s="18">
        <f t="shared" si="95"/>
        <v>11</v>
      </c>
      <c r="O128" s="18">
        <v>11</v>
      </c>
      <c r="P128" s="26">
        <f t="shared" si="96"/>
        <v>1</v>
      </c>
      <c r="Q128" s="58">
        <v>17</v>
      </c>
      <c r="R128" s="18">
        <v>17</v>
      </c>
      <c r="S128" s="26">
        <f t="shared" si="97"/>
        <v>1</v>
      </c>
      <c r="T128" s="26">
        <f t="shared" si="98"/>
        <v>7</v>
      </c>
      <c r="U128" s="26">
        <f t="shared" si="99"/>
        <v>100</v>
      </c>
    </row>
    <row r="129" spans="1:21" s="59" customFormat="1" ht="30" customHeight="1" x14ac:dyDescent="0.25">
      <c r="A129" s="55" t="s">
        <v>29</v>
      </c>
      <c r="B129" s="56">
        <v>13</v>
      </c>
      <c r="C129" s="57" t="s">
        <v>106</v>
      </c>
      <c r="D129" s="24" t="s">
        <v>228</v>
      </c>
      <c r="E129" s="26">
        <f t="shared" si="93"/>
        <v>3</v>
      </c>
      <c r="F129" s="17">
        <v>138</v>
      </c>
      <c r="G129" s="58">
        <v>138</v>
      </c>
      <c r="H129" s="58">
        <v>138</v>
      </c>
      <c r="I129" s="26">
        <f t="shared" si="94"/>
        <v>2</v>
      </c>
      <c r="J129" s="58">
        <v>11</v>
      </c>
      <c r="K129" s="18"/>
      <c r="L129" s="18"/>
      <c r="M129" s="18"/>
      <c r="N129" s="18">
        <f t="shared" si="95"/>
        <v>11</v>
      </c>
      <c r="O129" s="18">
        <v>11</v>
      </c>
      <c r="P129" s="26">
        <f t="shared" si="96"/>
        <v>1</v>
      </c>
      <c r="Q129" s="58">
        <v>16</v>
      </c>
      <c r="R129" s="18">
        <v>16</v>
      </c>
      <c r="S129" s="26">
        <f t="shared" si="97"/>
        <v>1</v>
      </c>
      <c r="T129" s="26">
        <f t="shared" si="98"/>
        <v>7</v>
      </c>
      <c r="U129" s="26">
        <f t="shared" si="99"/>
        <v>100</v>
      </c>
    </row>
    <row r="130" spans="1:21" s="59" customFormat="1" ht="30" customHeight="1" x14ac:dyDescent="0.25">
      <c r="A130" s="55" t="s">
        <v>29</v>
      </c>
      <c r="B130" s="56">
        <v>1</v>
      </c>
      <c r="C130" s="57" t="s">
        <v>94</v>
      </c>
      <c r="D130" s="24" t="s">
        <v>228</v>
      </c>
      <c r="E130" s="26">
        <f t="shared" si="93"/>
        <v>3</v>
      </c>
      <c r="F130" s="17">
        <v>114</v>
      </c>
      <c r="G130" s="58">
        <v>114</v>
      </c>
      <c r="H130" s="63">
        <v>114</v>
      </c>
      <c r="I130" s="26">
        <f t="shared" si="94"/>
        <v>2</v>
      </c>
      <c r="J130" s="58">
        <v>11</v>
      </c>
      <c r="K130" s="18"/>
      <c r="L130" s="18"/>
      <c r="M130" s="18"/>
      <c r="N130" s="18">
        <f t="shared" si="95"/>
        <v>11</v>
      </c>
      <c r="O130" s="20">
        <v>11</v>
      </c>
      <c r="P130" s="26">
        <f t="shared" si="96"/>
        <v>1</v>
      </c>
      <c r="Q130" s="58">
        <v>16</v>
      </c>
      <c r="R130" s="18">
        <v>16</v>
      </c>
      <c r="S130" s="26">
        <f t="shared" si="97"/>
        <v>1</v>
      </c>
      <c r="T130" s="26">
        <f t="shared" si="98"/>
        <v>7</v>
      </c>
      <c r="U130" s="26">
        <f t="shared" si="99"/>
        <v>100</v>
      </c>
    </row>
    <row r="131" spans="1:21" s="59" customFormat="1" ht="30" customHeight="1" x14ac:dyDescent="0.25">
      <c r="A131" s="55" t="s">
        <v>29</v>
      </c>
      <c r="B131" s="56">
        <v>3</v>
      </c>
      <c r="C131" s="57" t="s">
        <v>96</v>
      </c>
      <c r="D131" s="24" t="s">
        <v>228</v>
      </c>
      <c r="E131" s="26">
        <f t="shared" si="93"/>
        <v>3</v>
      </c>
      <c r="F131" s="17">
        <v>157</v>
      </c>
      <c r="G131" s="58">
        <v>157</v>
      </c>
      <c r="H131" s="63">
        <v>157</v>
      </c>
      <c r="I131" s="26">
        <f t="shared" si="94"/>
        <v>2</v>
      </c>
      <c r="J131" s="58">
        <v>11</v>
      </c>
      <c r="K131" s="18"/>
      <c r="L131" s="18"/>
      <c r="M131" s="18"/>
      <c r="N131" s="18">
        <f t="shared" si="95"/>
        <v>11</v>
      </c>
      <c r="O131" s="20">
        <v>11</v>
      </c>
      <c r="P131" s="26">
        <f t="shared" si="96"/>
        <v>1</v>
      </c>
      <c r="Q131" s="58">
        <v>16</v>
      </c>
      <c r="R131" s="18">
        <v>16</v>
      </c>
      <c r="S131" s="26">
        <f t="shared" si="97"/>
        <v>1</v>
      </c>
      <c r="T131" s="26">
        <f t="shared" si="98"/>
        <v>7</v>
      </c>
      <c r="U131" s="26">
        <f t="shared" si="99"/>
        <v>100</v>
      </c>
    </row>
    <row r="132" spans="1:21" s="59" customFormat="1" ht="30" customHeight="1" x14ac:dyDescent="0.25">
      <c r="A132" s="55" t="s">
        <v>29</v>
      </c>
      <c r="B132" s="56">
        <v>4</v>
      </c>
      <c r="C132" s="57" t="s">
        <v>97</v>
      </c>
      <c r="D132" s="24" t="s">
        <v>228</v>
      </c>
      <c r="E132" s="26">
        <f t="shared" si="93"/>
        <v>3</v>
      </c>
      <c r="F132" s="17">
        <v>812</v>
      </c>
      <c r="G132" s="58">
        <v>812</v>
      </c>
      <c r="H132" s="63">
        <v>812</v>
      </c>
      <c r="I132" s="26">
        <f t="shared" si="94"/>
        <v>2</v>
      </c>
      <c r="J132" s="58">
        <v>33</v>
      </c>
      <c r="K132" s="18"/>
      <c r="L132" s="18"/>
      <c r="M132" s="18"/>
      <c r="N132" s="18">
        <f t="shared" si="95"/>
        <v>33</v>
      </c>
      <c r="O132" s="20">
        <v>33</v>
      </c>
      <c r="P132" s="26">
        <f t="shared" si="96"/>
        <v>1</v>
      </c>
      <c r="Q132" s="58">
        <v>51</v>
      </c>
      <c r="R132" s="18">
        <v>51</v>
      </c>
      <c r="S132" s="26">
        <f t="shared" si="97"/>
        <v>1</v>
      </c>
      <c r="T132" s="26">
        <f t="shared" si="98"/>
        <v>7</v>
      </c>
      <c r="U132" s="26">
        <f t="shared" si="99"/>
        <v>100</v>
      </c>
    </row>
    <row r="133" spans="1:21" s="59" customFormat="1" ht="30" customHeight="1" x14ac:dyDescent="0.25">
      <c r="A133" s="55" t="s">
        <v>29</v>
      </c>
      <c r="B133" s="56">
        <v>5</v>
      </c>
      <c r="C133" s="57" t="s">
        <v>98</v>
      </c>
      <c r="D133" s="24" t="s">
        <v>228</v>
      </c>
      <c r="E133" s="26">
        <f t="shared" si="93"/>
        <v>3</v>
      </c>
      <c r="F133" s="17">
        <v>656</v>
      </c>
      <c r="G133" s="18">
        <v>656</v>
      </c>
      <c r="H133" s="20">
        <v>656</v>
      </c>
      <c r="I133" s="26">
        <f t="shared" si="94"/>
        <v>2</v>
      </c>
      <c r="J133" s="18">
        <v>26</v>
      </c>
      <c r="K133" s="18"/>
      <c r="L133" s="18"/>
      <c r="M133" s="18"/>
      <c r="N133" s="18">
        <f t="shared" si="95"/>
        <v>26</v>
      </c>
      <c r="O133" s="20">
        <v>26</v>
      </c>
      <c r="P133" s="26">
        <f t="shared" si="96"/>
        <v>1</v>
      </c>
      <c r="Q133" s="58">
        <v>35</v>
      </c>
      <c r="R133" s="18">
        <v>35</v>
      </c>
      <c r="S133" s="26">
        <f t="shared" si="97"/>
        <v>1</v>
      </c>
      <c r="T133" s="26">
        <f t="shared" si="98"/>
        <v>7</v>
      </c>
      <c r="U133" s="26">
        <f t="shared" si="99"/>
        <v>100</v>
      </c>
    </row>
    <row r="134" spans="1:21" s="59" customFormat="1" ht="30" customHeight="1" x14ac:dyDescent="0.25">
      <c r="A134" s="55" t="s">
        <v>29</v>
      </c>
      <c r="B134" s="56">
        <v>7</v>
      </c>
      <c r="C134" s="57" t="s">
        <v>100</v>
      </c>
      <c r="D134" s="24" t="s">
        <v>228</v>
      </c>
      <c r="E134" s="26">
        <f t="shared" si="93"/>
        <v>3</v>
      </c>
      <c r="F134" s="17">
        <v>776</v>
      </c>
      <c r="G134" s="20">
        <v>776</v>
      </c>
      <c r="H134" s="20">
        <v>776</v>
      </c>
      <c r="I134" s="26">
        <f t="shared" si="94"/>
        <v>2</v>
      </c>
      <c r="J134" s="18">
        <v>32</v>
      </c>
      <c r="K134" s="18"/>
      <c r="L134" s="18"/>
      <c r="M134" s="18"/>
      <c r="N134" s="18">
        <f t="shared" si="95"/>
        <v>32</v>
      </c>
      <c r="O134" s="20">
        <v>32</v>
      </c>
      <c r="P134" s="26">
        <f t="shared" si="96"/>
        <v>1</v>
      </c>
      <c r="Q134" s="58">
        <v>41</v>
      </c>
      <c r="R134" s="18">
        <v>41</v>
      </c>
      <c r="S134" s="26">
        <f t="shared" si="97"/>
        <v>1</v>
      </c>
      <c r="T134" s="26">
        <f t="shared" si="98"/>
        <v>7</v>
      </c>
      <c r="U134" s="26">
        <f t="shared" si="99"/>
        <v>100</v>
      </c>
    </row>
    <row r="135" spans="1:21" s="59" customFormat="1" ht="30" customHeight="1" x14ac:dyDescent="0.25">
      <c r="A135" s="55" t="s">
        <v>29</v>
      </c>
      <c r="B135" s="56">
        <v>8</v>
      </c>
      <c r="C135" s="64" t="s">
        <v>101</v>
      </c>
      <c r="D135" s="24" t="s">
        <v>228</v>
      </c>
      <c r="E135" s="26">
        <f t="shared" si="93"/>
        <v>3</v>
      </c>
      <c r="F135" s="17">
        <v>75</v>
      </c>
      <c r="G135" s="58">
        <v>75</v>
      </c>
      <c r="H135" s="63">
        <v>75</v>
      </c>
      <c r="I135" s="26">
        <f t="shared" si="94"/>
        <v>2</v>
      </c>
      <c r="J135" s="63"/>
      <c r="K135" s="18"/>
      <c r="L135" s="18"/>
      <c r="M135" s="18">
        <v>10</v>
      </c>
      <c r="N135" s="18">
        <f t="shared" si="95"/>
        <v>10</v>
      </c>
      <c r="O135" s="20">
        <v>10</v>
      </c>
      <c r="P135" s="26">
        <f t="shared" si="96"/>
        <v>1</v>
      </c>
      <c r="Q135" s="58">
        <v>17</v>
      </c>
      <c r="R135" s="20">
        <v>17</v>
      </c>
      <c r="S135" s="26">
        <f t="shared" si="97"/>
        <v>1</v>
      </c>
      <c r="T135" s="26">
        <f t="shared" si="98"/>
        <v>7</v>
      </c>
      <c r="U135" s="26">
        <f t="shared" si="99"/>
        <v>100</v>
      </c>
    </row>
    <row r="136" spans="1:21" s="59" customFormat="1" ht="30" customHeight="1" x14ac:dyDescent="0.25">
      <c r="A136" s="55" t="s">
        <v>29</v>
      </c>
      <c r="B136" s="56">
        <v>9</v>
      </c>
      <c r="C136" s="57" t="s">
        <v>102</v>
      </c>
      <c r="D136" s="24" t="s">
        <v>228</v>
      </c>
      <c r="E136" s="26">
        <f t="shared" si="93"/>
        <v>3</v>
      </c>
      <c r="F136" s="17">
        <v>60</v>
      </c>
      <c r="G136" s="58">
        <v>60</v>
      </c>
      <c r="H136" s="58">
        <v>60</v>
      </c>
      <c r="I136" s="26">
        <f t="shared" si="94"/>
        <v>2</v>
      </c>
      <c r="J136" s="58"/>
      <c r="K136" s="18">
        <v>3</v>
      </c>
      <c r="L136" s="18">
        <v>2</v>
      </c>
      <c r="M136" s="18"/>
      <c r="N136" s="18">
        <f t="shared" si="95"/>
        <v>5</v>
      </c>
      <c r="O136" s="18">
        <v>5</v>
      </c>
      <c r="P136" s="26">
        <f t="shared" si="96"/>
        <v>1</v>
      </c>
      <c r="Q136" s="58">
        <v>3</v>
      </c>
      <c r="R136" s="18">
        <v>3</v>
      </c>
      <c r="S136" s="26">
        <f t="shared" si="97"/>
        <v>1</v>
      </c>
      <c r="T136" s="26">
        <f t="shared" si="98"/>
        <v>7</v>
      </c>
      <c r="U136" s="26">
        <f t="shared" si="99"/>
        <v>100</v>
      </c>
    </row>
    <row r="137" spans="1:21" s="59" customFormat="1" ht="30" customHeight="1" x14ac:dyDescent="0.25">
      <c r="A137" s="55" t="s">
        <v>29</v>
      </c>
      <c r="B137" s="56">
        <v>2</v>
      </c>
      <c r="C137" s="57" t="s">
        <v>95</v>
      </c>
      <c r="D137" s="24" t="s">
        <v>228</v>
      </c>
      <c r="E137" s="26">
        <f t="shared" si="93"/>
        <v>3</v>
      </c>
      <c r="F137" s="17">
        <v>32</v>
      </c>
      <c r="G137" s="58">
        <v>32</v>
      </c>
      <c r="H137" s="63">
        <v>32</v>
      </c>
      <c r="I137" s="26">
        <f t="shared" si="94"/>
        <v>2</v>
      </c>
      <c r="J137" s="58">
        <v>7</v>
      </c>
      <c r="K137" s="18"/>
      <c r="L137" s="18"/>
      <c r="M137" s="18"/>
      <c r="N137" s="18">
        <f t="shared" si="95"/>
        <v>7</v>
      </c>
      <c r="O137" s="20">
        <v>7</v>
      </c>
      <c r="P137" s="26">
        <f t="shared" si="96"/>
        <v>1</v>
      </c>
      <c r="Q137" s="58">
        <v>11</v>
      </c>
      <c r="R137" s="18">
        <v>11</v>
      </c>
      <c r="S137" s="26">
        <f t="shared" si="97"/>
        <v>1</v>
      </c>
      <c r="T137" s="26">
        <f t="shared" si="98"/>
        <v>7</v>
      </c>
      <c r="U137" s="26">
        <f t="shared" si="99"/>
        <v>100</v>
      </c>
    </row>
    <row r="138" spans="1:21" s="59" customFormat="1" ht="30" customHeight="1" x14ac:dyDescent="0.25">
      <c r="A138" s="55" t="s">
        <v>29</v>
      </c>
      <c r="B138" s="56">
        <v>12</v>
      </c>
      <c r="C138" s="57" t="s">
        <v>105</v>
      </c>
      <c r="D138" s="24" t="s">
        <v>228</v>
      </c>
      <c r="E138" s="26">
        <f t="shared" si="93"/>
        <v>3</v>
      </c>
      <c r="F138" s="17">
        <v>263</v>
      </c>
      <c r="G138" s="58">
        <v>263</v>
      </c>
      <c r="H138" s="58">
        <v>263</v>
      </c>
      <c r="I138" s="26">
        <f t="shared" si="94"/>
        <v>2</v>
      </c>
      <c r="J138" s="58">
        <v>15</v>
      </c>
      <c r="K138" s="18"/>
      <c r="L138" s="18"/>
      <c r="M138" s="18"/>
      <c r="N138" s="18">
        <f t="shared" si="95"/>
        <v>15</v>
      </c>
      <c r="O138" s="18">
        <v>15</v>
      </c>
      <c r="P138" s="26">
        <f t="shared" si="96"/>
        <v>1</v>
      </c>
      <c r="Q138" s="58">
        <v>25</v>
      </c>
      <c r="R138" s="18">
        <v>25</v>
      </c>
      <c r="S138" s="26">
        <f t="shared" si="97"/>
        <v>1</v>
      </c>
      <c r="T138" s="26">
        <f t="shared" si="98"/>
        <v>7</v>
      </c>
      <c r="U138" s="26">
        <f t="shared" si="99"/>
        <v>100</v>
      </c>
    </row>
    <row r="139" spans="1:21" s="59" customFormat="1" ht="14.25" customHeight="1" x14ac:dyDescent="0.25">
      <c r="A139" s="60" t="s">
        <v>29</v>
      </c>
      <c r="B139" s="61"/>
      <c r="C139" s="62" t="s">
        <v>40</v>
      </c>
      <c r="D139" s="21">
        <f>SUM(D126:D138)</f>
        <v>0</v>
      </c>
      <c r="E139" s="21"/>
      <c r="F139" s="21">
        <f t="shared" ref="F139:H139" si="100">SUM(F126:F138)</f>
        <v>4026</v>
      </c>
      <c r="G139" s="21">
        <f t="shared" si="100"/>
        <v>4026</v>
      </c>
      <c r="H139" s="21">
        <f t="shared" si="100"/>
        <v>4026</v>
      </c>
      <c r="I139" s="21"/>
      <c r="J139" s="21">
        <f>SUM(J126:J138)</f>
        <v>192</v>
      </c>
      <c r="K139" s="21">
        <f>SUM(K126:K138)</f>
        <v>3</v>
      </c>
      <c r="L139" s="21">
        <f>SUM(L126:L138)</f>
        <v>2</v>
      </c>
      <c r="M139" s="21">
        <f>SUM(M126:M138)</f>
        <v>10</v>
      </c>
      <c r="N139" s="21">
        <f>SUM(N126:N138)</f>
        <v>207</v>
      </c>
      <c r="O139" s="21"/>
      <c r="P139" s="21"/>
      <c r="Q139" s="21">
        <f>SUM(Q126:Q138)</f>
        <v>295</v>
      </c>
      <c r="R139" s="21">
        <f>SUM(R126:R138)</f>
        <v>295</v>
      </c>
      <c r="S139" s="21"/>
      <c r="T139" s="47">
        <f>AVERAGE(T126:T138)</f>
        <v>7</v>
      </c>
      <c r="U139" s="47">
        <f>AVERAGE(U126:U138)</f>
        <v>100</v>
      </c>
    </row>
    <row r="140" spans="1:21" s="70" customFormat="1" ht="30" customHeight="1" x14ac:dyDescent="0.25">
      <c r="A140" s="67" t="s">
        <v>30</v>
      </c>
      <c r="B140" s="68">
        <v>1</v>
      </c>
      <c r="C140" s="69" t="s">
        <v>107</v>
      </c>
      <c r="D140" s="24" t="s">
        <v>228</v>
      </c>
      <c r="E140" s="26">
        <f>IF(D140="закрыта",3,0)</f>
        <v>3</v>
      </c>
      <c r="F140" s="17">
        <v>20</v>
      </c>
      <c r="G140" s="18">
        <v>20</v>
      </c>
      <c r="H140" s="18">
        <v>20</v>
      </c>
      <c r="I140" s="26">
        <f>IF(AND(F140=H140,G140=H140,F140=G140),2,(IF(OR(F140=H140,G140=H140),1,0)))</f>
        <v>2</v>
      </c>
      <c r="J140" s="18">
        <v>7</v>
      </c>
      <c r="K140" s="18"/>
      <c r="L140" s="18"/>
      <c r="M140" s="18"/>
      <c r="N140" s="18">
        <f>SUM(J140:M140)</f>
        <v>7</v>
      </c>
      <c r="O140" s="20">
        <v>7</v>
      </c>
      <c r="P140" s="26">
        <f>IF(N140=O140,1,0)</f>
        <v>1</v>
      </c>
      <c r="Q140" s="18">
        <v>9</v>
      </c>
      <c r="R140" s="18">
        <v>9</v>
      </c>
      <c r="S140" s="26">
        <f>IF(Q140=R140,1,0)</f>
        <v>1</v>
      </c>
      <c r="T140" s="26">
        <f>E140+I140+P140+S140</f>
        <v>7</v>
      </c>
      <c r="U140" s="26">
        <f t="shared" ref="U140:U144" si="101">T140*100/$T$8</f>
        <v>100</v>
      </c>
    </row>
    <row r="141" spans="1:21" s="70" customFormat="1" ht="30" customHeight="1" x14ac:dyDescent="0.25">
      <c r="A141" s="67" t="s">
        <v>30</v>
      </c>
      <c r="B141" s="68">
        <v>2</v>
      </c>
      <c r="C141" s="69" t="s">
        <v>108</v>
      </c>
      <c r="D141" s="24" t="s">
        <v>228</v>
      </c>
      <c r="E141" s="26">
        <f>IF(D141="закрыта",3,0)</f>
        <v>3</v>
      </c>
      <c r="F141" s="17">
        <v>142</v>
      </c>
      <c r="G141" s="18">
        <v>142</v>
      </c>
      <c r="H141" s="18">
        <v>142</v>
      </c>
      <c r="I141" s="26">
        <f>IF(AND(F141=H141,G141=H141,F141=G141),2,(IF(OR(F141=H141,G141=H141),1,0)))</f>
        <v>2</v>
      </c>
      <c r="J141" s="18">
        <v>11</v>
      </c>
      <c r="K141" s="18"/>
      <c r="L141" s="18"/>
      <c r="M141" s="18"/>
      <c r="N141" s="18">
        <f>SUM(J141:M141)</f>
        <v>11</v>
      </c>
      <c r="O141" s="20">
        <v>11</v>
      </c>
      <c r="P141" s="26">
        <f>IF(N141=O141,1,0)</f>
        <v>1</v>
      </c>
      <c r="Q141" s="18">
        <v>16</v>
      </c>
      <c r="R141" s="18">
        <v>16</v>
      </c>
      <c r="S141" s="26">
        <f>IF(Q141=R141,1,0)</f>
        <v>1</v>
      </c>
      <c r="T141" s="26">
        <f>E141+I141+P141+S141</f>
        <v>7</v>
      </c>
      <c r="U141" s="26">
        <f t="shared" si="101"/>
        <v>100</v>
      </c>
    </row>
    <row r="142" spans="1:21" s="70" customFormat="1" ht="30" customHeight="1" x14ac:dyDescent="0.25">
      <c r="A142" s="67" t="s">
        <v>30</v>
      </c>
      <c r="B142" s="68">
        <v>5</v>
      </c>
      <c r="C142" s="69" t="s">
        <v>111</v>
      </c>
      <c r="D142" s="24" t="s">
        <v>228</v>
      </c>
      <c r="E142" s="26">
        <f>IF(D142="закрыта",3,0)</f>
        <v>3</v>
      </c>
      <c r="F142" s="17">
        <v>62</v>
      </c>
      <c r="G142" s="18">
        <v>62</v>
      </c>
      <c r="H142" s="18">
        <v>62</v>
      </c>
      <c r="I142" s="26">
        <f>IF(AND(F142=H142,G142=H142,F142=G142),2,(IF(OR(F142=H142,G142=H142),1,0)))</f>
        <v>2</v>
      </c>
      <c r="J142" s="18">
        <v>6</v>
      </c>
      <c r="K142" s="18"/>
      <c r="L142" s="18"/>
      <c r="M142" s="18"/>
      <c r="N142" s="18">
        <f>SUM(J142:M142)</f>
        <v>6</v>
      </c>
      <c r="O142" s="18">
        <v>6</v>
      </c>
      <c r="P142" s="26">
        <f>IF(N142=O142,1,0)</f>
        <v>1</v>
      </c>
      <c r="Q142" s="18">
        <v>9</v>
      </c>
      <c r="R142" s="18">
        <v>9</v>
      </c>
      <c r="S142" s="26">
        <f>IF(Q142=R142,1,0)</f>
        <v>1</v>
      </c>
      <c r="T142" s="26">
        <f>E142+I142+P142+S142</f>
        <v>7</v>
      </c>
      <c r="U142" s="26">
        <f t="shared" si="101"/>
        <v>100</v>
      </c>
    </row>
    <row r="143" spans="1:21" s="70" customFormat="1" ht="30" customHeight="1" x14ac:dyDescent="0.25">
      <c r="A143" s="67" t="s">
        <v>30</v>
      </c>
      <c r="B143" s="68">
        <v>3</v>
      </c>
      <c r="C143" s="69" t="s">
        <v>109</v>
      </c>
      <c r="D143" s="24" t="s">
        <v>228</v>
      </c>
      <c r="E143" s="26">
        <f>IF(D143="закрыта",3,0)</f>
        <v>3</v>
      </c>
      <c r="F143" s="17">
        <v>246</v>
      </c>
      <c r="G143" s="18">
        <v>246</v>
      </c>
      <c r="H143" s="18">
        <v>246</v>
      </c>
      <c r="I143" s="26">
        <f>IF(AND(F143=H143,G143=H143,F143=G143),2,(IF(OR(F143=H143,G143=H143),1,0)))</f>
        <v>2</v>
      </c>
      <c r="J143" s="18">
        <v>16</v>
      </c>
      <c r="K143" s="18"/>
      <c r="L143" s="18"/>
      <c r="M143" s="18"/>
      <c r="N143" s="18">
        <f>SUM(J143:M143)</f>
        <v>16</v>
      </c>
      <c r="O143" s="20">
        <v>16</v>
      </c>
      <c r="P143" s="26">
        <f>IF(N143=O143,1,0)</f>
        <v>1</v>
      </c>
      <c r="Q143" s="18">
        <v>20</v>
      </c>
      <c r="R143" s="18">
        <v>20</v>
      </c>
      <c r="S143" s="26">
        <f>IF(Q143=R143,1,0)</f>
        <v>1</v>
      </c>
      <c r="T143" s="26">
        <f>E143+I143+P143+S143</f>
        <v>7</v>
      </c>
      <c r="U143" s="26">
        <f t="shared" si="101"/>
        <v>100</v>
      </c>
    </row>
    <row r="144" spans="1:21" s="70" customFormat="1" ht="30" customHeight="1" x14ac:dyDescent="0.25">
      <c r="A144" s="67" t="s">
        <v>30</v>
      </c>
      <c r="B144" s="68">
        <v>4</v>
      </c>
      <c r="C144" s="69" t="s">
        <v>110</v>
      </c>
      <c r="D144" s="24" t="s">
        <v>228</v>
      </c>
      <c r="E144" s="26">
        <f>IF(D144="закрыта",3,0)</f>
        <v>3</v>
      </c>
      <c r="F144" s="17">
        <v>805</v>
      </c>
      <c r="G144" s="18">
        <v>805</v>
      </c>
      <c r="H144" s="18">
        <v>805</v>
      </c>
      <c r="I144" s="26">
        <f>IF(AND(F144=H144,G144=H144,F144=G144),2,(IF(OR(F144=H144,G144=H144),1,0)))</f>
        <v>2</v>
      </c>
      <c r="J144" s="18">
        <v>33</v>
      </c>
      <c r="K144" s="18"/>
      <c r="L144" s="18"/>
      <c r="M144" s="18"/>
      <c r="N144" s="18">
        <f>SUM(J144:M144)</f>
        <v>33</v>
      </c>
      <c r="O144" s="20">
        <v>33</v>
      </c>
      <c r="P144" s="26">
        <f>IF(N144=O144,1,0)</f>
        <v>1</v>
      </c>
      <c r="Q144" s="18">
        <v>47</v>
      </c>
      <c r="R144" s="18">
        <v>47</v>
      </c>
      <c r="S144" s="26">
        <f>IF(Q144=R144,1,0)</f>
        <v>1</v>
      </c>
      <c r="T144" s="26">
        <f>E144+I144+P144+S144</f>
        <v>7</v>
      </c>
      <c r="U144" s="26">
        <f t="shared" si="101"/>
        <v>100</v>
      </c>
    </row>
    <row r="145" spans="1:21" s="70" customFormat="1" ht="16.5" customHeight="1" x14ac:dyDescent="0.25">
      <c r="A145" s="71" t="s">
        <v>30</v>
      </c>
      <c r="B145" s="72"/>
      <c r="C145" s="62" t="s">
        <v>40</v>
      </c>
      <c r="D145" s="21">
        <f>SUM(D140:D144)</f>
        <v>0</v>
      </c>
      <c r="E145" s="21"/>
      <c r="F145" s="21">
        <f t="shared" ref="F145:H145" si="102">SUM(F140:F144)</f>
        <v>1275</v>
      </c>
      <c r="G145" s="21">
        <f t="shared" si="102"/>
        <v>1275</v>
      </c>
      <c r="H145" s="21">
        <f t="shared" si="102"/>
        <v>1275</v>
      </c>
      <c r="I145" s="21"/>
      <c r="J145" s="21">
        <f t="shared" ref="J145:R145" si="103">SUM(J140:J144)</f>
        <v>73</v>
      </c>
      <c r="K145" s="21">
        <f t="shared" si="103"/>
        <v>0</v>
      </c>
      <c r="L145" s="21">
        <f t="shared" si="103"/>
        <v>0</v>
      </c>
      <c r="M145" s="21">
        <f t="shared" si="103"/>
        <v>0</v>
      </c>
      <c r="N145" s="21">
        <f t="shared" si="103"/>
        <v>73</v>
      </c>
      <c r="O145" s="21">
        <f t="shared" si="103"/>
        <v>73</v>
      </c>
      <c r="P145" s="21">
        <f t="shared" si="103"/>
        <v>5</v>
      </c>
      <c r="Q145" s="21">
        <f t="shared" si="103"/>
        <v>101</v>
      </c>
      <c r="R145" s="21">
        <f t="shared" si="103"/>
        <v>101</v>
      </c>
      <c r="S145" s="21"/>
      <c r="T145" s="47">
        <f>AVERAGE(T140:T144)</f>
        <v>7</v>
      </c>
      <c r="U145" s="47">
        <f>AVERAGE(U140:U144)</f>
        <v>100</v>
      </c>
    </row>
    <row r="146" spans="1:21" s="10" customFormat="1" ht="30" customHeight="1" x14ac:dyDescent="0.25">
      <c r="A146" s="32" t="s">
        <v>31</v>
      </c>
      <c r="B146" s="8">
        <v>19</v>
      </c>
      <c r="C146" s="9" t="s">
        <v>130</v>
      </c>
      <c r="D146" s="24" t="s">
        <v>228</v>
      </c>
      <c r="E146" s="26">
        <f t="shared" ref="E146:E177" si="104">IF(D146="закрыта",3,0)</f>
        <v>3</v>
      </c>
      <c r="F146" s="17">
        <v>1550</v>
      </c>
      <c r="G146" s="22">
        <v>1550</v>
      </c>
      <c r="H146" s="22">
        <v>1549</v>
      </c>
      <c r="I146" s="26">
        <f t="shared" ref="I146:I177" si="105">IF(AND(F146=H146,G146=H146,F146=G146),2,(IF(OR(F146=H146,G146=H146),1,0)))</f>
        <v>0</v>
      </c>
      <c r="J146" s="22">
        <v>51</v>
      </c>
      <c r="K146" s="20"/>
      <c r="L146" s="20"/>
      <c r="M146" s="20"/>
      <c r="N146" s="18">
        <f t="shared" ref="N146:N177" si="106">SUM(J146:M146)</f>
        <v>51</v>
      </c>
      <c r="O146" s="18">
        <v>51</v>
      </c>
      <c r="P146" s="26">
        <f t="shared" ref="P146:P177" si="107">IF(N146=O146,1,0)</f>
        <v>1</v>
      </c>
      <c r="Q146" s="22">
        <v>67</v>
      </c>
      <c r="R146" s="18">
        <v>67</v>
      </c>
      <c r="S146" s="26">
        <f t="shared" ref="S146:S177" si="108">IF(Q146=R146,1,0)</f>
        <v>1</v>
      </c>
      <c r="T146" s="26">
        <f t="shared" ref="T146:T177" si="109">E146+I146+P146+S146</f>
        <v>5</v>
      </c>
      <c r="U146" s="26">
        <f t="shared" ref="U146:U177" si="110">T146*100/$T$8</f>
        <v>71.428571428571431</v>
      </c>
    </row>
    <row r="147" spans="1:21" s="10" customFormat="1" ht="30" customHeight="1" x14ac:dyDescent="0.25">
      <c r="A147" s="7" t="s">
        <v>31</v>
      </c>
      <c r="B147" s="8">
        <v>1</v>
      </c>
      <c r="C147" s="9" t="s">
        <v>112</v>
      </c>
      <c r="D147" s="24" t="s">
        <v>228</v>
      </c>
      <c r="E147" s="26">
        <f t="shared" si="104"/>
        <v>3</v>
      </c>
      <c r="F147" s="17">
        <v>243</v>
      </c>
      <c r="G147" s="22">
        <v>254</v>
      </c>
      <c r="H147" s="22">
        <v>254</v>
      </c>
      <c r="I147" s="26">
        <f t="shared" si="105"/>
        <v>1</v>
      </c>
      <c r="J147" s="22">
        <v>11</v>
      </c>
      <c r="K147" s="20"/>
      <c r="L147" s="20"/>
      <c r="M147" s="20"/>
      <c r="N147" s="18">
        <f t="shared" si="106"/>
        <v>11</v>
      </c>
      <c r="O147" s="18">
        <v>11</v>
      </c>
      <c r="P147" s="26">
        <f t="shared" si="107"/>
        <v>1</v>
      </c>
      <c r="Q147" s="19">
        <v>18</v>
      </c>
      <c r="R147" s="18">
        <v>18</v>
      </c>
      <c r="S147" s="26">
        <f t="shared" si="108"/>
        <v>1</v>
      </c>
      <c r="T147" s="26">
        <f t="shared" si="109"/>
        <v>6</v>
      </c>
      <c r="U147" s="26">
        <f t="shared" si="110"/>
        <v>85.714285714285708</v>
      </c>
    </row>
    <row r="148" spans="1:21" s="10" customFormat="1" ht="30" customHeight="1" x14ac:dyDescent="0.25">
      <c r="A148" s="32" t="s">
        <v>31</v>
      </c>
      <c r="B148" s="8">
        <v>13</v>
      </c>
      <c r="C148" s="69" t="s">
        <v>124</v>
      </c>
      <c r="D148" s="24" t="s">
        <v>228</v>
      </c>
      <c r="E148" s="26">
        <f t="shared" si="104"/>
        <v>3</v>
      </c>
      <c r="F148" s="17">
        <v>147</v>
      </c>
      <c r="G148" s="22">
        <v>147</v>
      </c>
      <c r="H148" s="22">
        <v>147</v>
      </c>
      <c r="I148" s="26">
        <f t="shared" si="105"/>
        <v>2</v>
      </c>
      <c r="J148" s="22"/>
      <c r="K148" s="20">
        <v>7</v>
      </c>
      <c r="L148" s="20">
        <v>5</v>
      </c>
      <c r="M148" s="20"/>
      <c r="N148" s="18">
        <f t="shared" si="106"/>
        <v>12</v>
      </c>
      <c r="O148" s="18">
        <v>12</v>
      </c>
      <c r="P148" s="26">
        <f t="shared" si="107"/>
        <v>1</v>
      </c>
      <c r="Q148" s="22">
        <v>6</v>
      </c>
      <c r="R148" s="18">
        <v>6</v>
      </c>
      <c r="S148" s="26">
        <f t="shared" si="108"/>
        <v>1</v>
      </c>
      <c r="T148" s="26">
        <f t="shared" si="109"/>
        <v>7</v>
      </c>
      <c r="U148" s="26">
        <f t="shared" si="110"/>
        <v>100</v>
      </c>
    </row>
    <row r="149" spans="1:21" s="10" customFormat="1" ht="30" customHeight="1" x14ac:dyDescent="0.25">
      <c r="A149" s="32" t="s">
        <v>31</v>
      </c>
      <c r="B149" s="8">
        <v>30</v>
      </c>
      <c r="C149" s="69" t="s">
        <v>141</v>
      </c>
      <c r="D149" s="24" t="s">
        <v>228</v>
      </c>
      <c r="E149" s="26">
        <f t="shared" si="104"/>
        <v>3</v>
      </c>
      <c r="F149" s="17">
        <v>719</v>
      </c>
      <c r="G149" s="20">
        <v>719</v>
      </c>
      <c r="H149" s="22">
        <v>719</v>
      </c>
      <c r="I149" s="26">
        <f t="shared" si="105"/>
        <v>2</v>
      </c>
      <c r="J149" s="22">
        <v>23</v>
      </c>
      <c r="K149" s="20"/>
      <c r="L149" s="20"/>
      <c r="M149" s="20"/>
      <c r="N149" s="18">
        <f t="shared" si="106"/>
        <v>23</v>
      </c>
      <c r="O149" s="18">
        <v>23</v>
      </c>
      <c r="P149" s="26">
        <f t="shared" si="107"/>
        <v>1</v>
      </c>
      <c r="Q149" s="22">
        <v>57</v>
      </c>
      <c r="R149" s="18">
        <v>57</v>
      </c>
      <c r="S149" s="26">
        <f t="shared" si="108"/>
        <v>1</v>
      </c>
      <c r="T149" s="26">
        <f t="shared" si="109"/>
        <v>7</v>
      </c>
      <c r="U149" s="26">
        <f t="shared" si="110"/>
        <v>100</v>
      </c>
    </row>
    <row r="150" spans="1:21" s="10" customFormat="1" ht="30" customHeight="1" x14ac:dyDescent="0.25">
      <c r="A150" s="32" t="s">
        <v>31</v>
      </c>
      <c r="B150" s="8">
        <v>14</v>
      </c>
      <c r="C150" s="9" t="s">
        <v>125</v>
      </c>
      <c r="D150" s="24" t="s">
        <v>228</v>
      </c>
      <c r="E150" s="26">
        <f t="shared" si="104"/>
        <v>3</v>
      </c>
      <c r="F150" s="17">
        <v>836</v>
      </c>
      <c r="G150" s="22">
        <v>836</v>
      </c>
      <c r="H150" s="22">
        <v>836</v>
      </c>
      <c r="I150" s="26">
        <f t="shared" si="105"/>
        <v>2</v>
      </c>
      <c r="J150" s="22">
        <v>27</v>
      </c>
      <c r="K150" s="20"/>
      <c r="L150" s="20"/>
      <c r="M150" s="20"/>
      <c r="N150" s="18">
        <f t="shared" si="106"/>
        <v>27</v>
      </c>
      <c r="O150" s="18">
        <v>27</v>
      </c>
      <c r="P150" s="26">
        <f t="shared" si="107"/>
        <v>1</v>
      </c>
      <c r="Q150" s="22">
        <v>39</v>
      </c>
      <c r="R150" s="18">
        <v>39</v>
      </c>
      <c r="S150" s="26">
        <f t="shared" si="108"/>
        <v>1</v>
      </c>
      <c r="T150" s="26">
        <f t="shared" si="109"/>
        <v>7</v>
      </c>
      <c r="U150" s="26">
        <f t="shared" si="110"/>
        <v>100</v>
      </c>
    </row>
    <row r="151" spans="1:21" s="10" customFormat="1" ht="30" customHeight="1" x14ac:dyDescent="0.25">
      <c r="A151" s="7" t="s">
        <v>31</v>
      </c>
      <c r="B151" s="8">
        <v>31</v>
      </c>
      <c r="C151" s="9" t="s">
        <v>142</v>
      </c>
      <c r="D151" s="24" t="s">
        <v>228</v>
      </c>
      <c r="E151" s="26">
        <f t="shared" si="104"/>
        <v>3</v>
      </c>
      <c r="F151" s="17">
        <v>426</v>
      </c>
      <c r="G151" s="22">
        <v>426</v>
      </c>
      <c r="H151" s="22">
        <v>426</v>
      </c>
      <c r="I151" s="26">
        <f t="shared" si="105"/>
        <v>2</v>
      </c>
      <c r="J151" s="22">
        <v>15</v>
      </c>
      <c r="K151" s="20"/>
      <c r="L151" s="20"/>
      <c r="M151" s="20"/>
      <c r="N151" s="18">
        <f t="shared" si="106"/>
        <v>15</v>
      </c>
      <c r="O151" s="18">
        <v>15</v>
      </c>
      <c r="P151" s="26">
        <f t="shared" si="107"/>
        <v>1</v>
      </c>
      <c r="Q151" s="22">
        <v>29</v>
      </c>
      <c r="R151" s="18">
        <v>29</v>
      </c>
      <c r="S151" s="26">
        <f t="shared" si="108"/>
        <v>1</v>
      </c>
      <c r="T151" s="26">
        <f t="shared" si="109"/>
        <v>7</v>
      </c>
      <c r="U151" s="26">
        <f t="shared" si="110"/>
        <v>100</v>
      </c>
    </row>
    <row r="152" spans="1:21" s="10" customFormat="1" ht="30" customHeight="1" x14ac:dyDescent="0.25">
      <c r="A152" s="7" t="s">
        <v>31</v>
      </c>
      <c r="B152" s="8">
        <v>6</v>
      </c>
      <c r="C152" s="9" t="s">
        <v>117</v>
      </c>
      <c r="D152" s="24" t="s">
        <v>228</v>
      </c>
      <c r="E152" s="26">
        <f t="shared" si="104"/>
        <v>3</v>
      </c>
      <c r="F152" s="17">
        <v>155</v>
      </c>
      <c r="G152" s="20">
        <v>155</v>
      </c>
      <c r="H152" s="20">
        <v>155</v>
      </c>
      <c r="I152" s="26">
        <f t="shared" si="105"/>
        <v>2</v>
      </c>
      <c r="J152" s="20">
        <v>11</v>
      </c>
      <c r="K152" s="20"/>
      <c r="L152" s="20"/>
      <c r="M152" s="20"/>
      <c r="N152" s="18">
        <f t="shared" si="106"/>
        <v>11</v>
      </c>
      <c r="O152" s="18">
        <v>11</v>
      </c>
      <c r="P152" s="26">
        <f t="shared" si="107"/>
        <v>1</v>
      </c>
      <c r="Q152" s="19">
        <v>14</v>
      </c>
      <c r="R152" s="18">
        <v>14</v>
      </c>
      <c r="S152" s="26">
        <f t="shared" si="108"/>
        <v>1</v>
      </c>
      <c r="T152" s="26">
        <f t="shared" si="109"/>
        <v>7</v>
      </c>
      <c r="U152" s="26">
        <f t="shared" si="110"/>
        <v>100</v>
      </c>
    </row>
    <row r="153" spans="1:21" s="10" customFormat="1" ht="30" customHeight="1" x14ac:dyDescent="0.25">
      <c r="A153" s="7" t="s">
        <v>31</v>
      </c>
      <c r="B153" s="8">
        <v>15</v>
      </c>
      <c r="C153" s="9" t="s">
        <v>126</v>
      </c>
      <c r="D153" s="24" t="s">
        <v>228</v>
      </c>
      <c r="E153" s="26">
        <f t="shared" si="104"/>
        <v>3</v>
      </c>
      <c r="F153" s="17">
        <v>1375</v>
      </c>
      <c r="G153" s="22">
        <v>1375</v>
      </c>
      <c r="H153" s="22">
        <v>1375</v>
      </c>
      <c r="I153" s="26">
        <f t="shared" si="105"/>
        <v>2</v>
      </c>
      <c r="J153" s="22">
        <v>45</v>
      </c>
      <c r="K153" s="20"/>
      <c r="L153" s="20"/>
      <c r="M153" s="20"/>
      <c r="N153" s="18">
        <f t="shared" si="106"/>
        <v>45</v>
      </c>
      <c r="O153" s="18">
        <v>45</v>
      </c>
      <c r="P153" s="26">
        <f t="shared" si="107"/>
        <v>1</v>
      </c>
      <c r="Q153" s="22">
        <v>49</v>
      </c>
      <c r="R153" s="18">
        <v>49</v>
      </c>
      <c r="S153" s="26">
        <f t="shared" si="108"/>
        <v>1</v>
      </c>
      <c r="T153" s="26">
        <f t="shared" si="109"/>
        <v>7</v>
      </c>
      <c r="U153" s="26">
        <f t="shared" si="110"/>
        <v>100</v>
      </c>
    </row>
    <row r="154" spans="1:21" s="10" customFormat="1" ht="30" customHeight="1" x14ac:dyDescent="0.25">
      <c r="A154" s="7" t="s">
        <v>31</v>
      </c>
      <c r="B154" s="8">
        <v>2</v>
      </c>
      <c r="C154" s="9" t="s">
        <v>113</v>
      </c>
      <c r="D154" s="24" t="s">
        <v>228</v>
      </c>
      <c r="E154" s="26">
        <f t="shared" si="104"/>
        <v>3</v>
      </c>
      <c r="F154" s="17">
        <v>530</v>
      </c>
      <c r="G154" s="22">
        <v>530</v>
      </c>
      <c r="H154" s="22">
        <v>530</v>
      </c>
      <c r="I154" s="26">
        <f t="shared" si="105"/>
        <v>2</v>
      </c>
      <c r="J154" s="22">
        <v>20</v>
      </c>
      <c r="K154" s="20"/>
      <c r="L154" s="20"/>
      <c r="M154" s="20"/>
      <c r="N154" s="18">
        <f t="shared" si="106"/>
        <v>20</v>
      </c>
      <c r="O154" s="18">
        <v>20</v>
      </c>
      <c r="P154" s="26">
        <f t="shared" si="107"/>
        <v>1</v>
      </c>
      <c r="Q154" s="19">
        <v>29</v>
      </c>
      <c r="R154" s="18">
        <v>29</v>
      </c>
      <c r="S154" s="26">
        <f t="shared" si="108"/>
        <v>1</v>
      </c>
      <c r="T154" s="26">
        <f t="shared" si="109"/>
        <v>7</v>
      </c>
      <c r="U154" s="26">
        <f t="shared" si="110"/>
        <v>100</v>
      </c>
    </row>
    <row r="155" spans="1:21" s="10" customFormat="1" ht="30" customHeight="1" x14ac:dyDescent="0.25">
      <c r="A155" s="32" t="s">
        <v>31</v>
      </c>
      <c r="B155" s="8">
        <v>4</v>
      </c>
      <c r="C155" s="9" t="s">
        <v>115</v>
      </c>
      <c r="D155" s="24" t="s">
        <v>228</v>
      </c>
      <c r="E155" s="26">
        <f t="shared" si="104"/>
        <v>3</v>
      </c>
      <c r="F155" s="17">
        <v>686</v>
      </c>
      <c r="G155" s="22">
        <v>686</v>
      </c>
      <c r="H155" s="22">
        <v>686</v>
      </c>
      <c r="I155" s="26">
        <f t="shared" si="105"/>
        <v>2</v>
      </c>
      <c r="J155" s="22">
        <v>23</v>
      </c>
      <c r="K155" s="20"/>
      <c r="L155" s="20"/>
      <c r="M155" s="20"/>
      <c r="N155" s="18">
        <f t="shared" si="106"/>
        <v>23</v>
      </c>
      <c r="O155" s="18">
        <v>23</v>
      </c>
      <c r="P155" s="26">
        <f t="shared" si="107"/>
        <v>1</v>
      </c>
      <c r="Q155" s="19">
        <v>33</v>
      </c>
      <c r="R155" s="18">
        <v>33</v>
      </c>
      <c r="S155" s="26">
        <f t="shared" si="108"/>
        <v>1</v>
      </c>
      <c r="T155" s="26">
        <f t="shared" si="109"/>
        <v>7</v>
      </c>
      <c r="U155" s="26">
        <f t="shared" si="110"/>
        <v>100</v>
      </c>
    </row>
    <row r="156" spans="1:21" s="10" customFormat="1" ht="30" customHeight="1" x14ac:dyDescent="0.25">
      <c r="A156" s="7" t="s">
        <v>31</v>
      </c>
      <c r="B156" s="8">
        <v>5</v>
      </c>
      <c r="C156" s="9" t="s">
        <v>116</v>
      </c>
      <c r="D156" s="24" t="s">
        <v>228</v>
      </c>
      <c r="E156" s="26">
        <f t="shared" si="104"/>
        <v>3</v>
      </c>
      <c r="F156" s="17">
        <v>1132</v>
      </c>
      <c r="G156" s="22">
        <v>1132</v>
      </c>
      <c r="H156" s="22">
        <v>1132</v>
      </c>
      <c r="I156" s="26">
        <f t="shared" si="105"/>
        <v>2</v>
      </c>
      <c r="J156" s="22">
        <v>39</v>
      </c>
      <c r="K156" s="20"/>
      <c r="L156" s="20"/>
      <c r="M156" s="20"/>
      <c r="N156" s="18">
        <f t="shared" si="106"/>
        <v>39</v>
      </c>
      <c r="O156" s="18">
        <v>39</v>
      </c>
      <c r="P156" s="26">
        <f t="shared" si="107"/>
        <v>1</v>
      </c>
      <c r="Q156" s="19">
        <v>53</v>
      </c>
      <c r="R156" s="18">
        <v>53</v>
      </c>
      <c r="S156" s="26">
        <f t="shared" si="108"/>
        <v>1</v>
      </c>
      <c r="T156" s="26">
        <f t="shared" si="109"/>
        <v>7</v>
      </c>
      <c r="U156" s="26">
        <f t="shared" si="110"/>
        <v>100</v>
      </c>
    </row>
    <row r="157" spans="1:21" s="10" customFormat="1" ht="30" customHeight="1" x14ac:dyDescent="0.25">
      <c r="A157" s="7" t="s">
        <v>31</v>
      </c>
      <c r="B157" s="8">
        <v>8</v>
      </c>
      <c r="C157" s="9" t="s">
        <v>119</v>
      </c>
      <c r="D157" s="24" t="s">
        <v>228</v>
      </c>
      <c r="E157" s="26">
        <f t="shared" si="104"/>
        <v>3</v>
      </c>
      <c r="F157" s="17">
        <v>990</v>
      </c>
      <c r="G157" s="22">
        <v>990</v>
      </c>
      <c r="H157" s="22">
        <v>990</v>
      </c>
      <c r="I157" s="26">
        <f t="shared" si="105"/>
        <v>2</v>
      </c>
      <c r="J157" s="22">
        <v>32</v>
      </c>
      <c r="K157" s="20"/>
      <c r="L157" s="20"/>
      <c r="M157" s="20"/>
      <c r="N157" s="18">
        <f t="shared" si="106"/>
        <v>32</v>
      </c>
      <c r="O157" s="18">
        <v>32</v>
      </c>
      <c r="P157" s="26">
        <f t="shared" si="107"/>
        <v>1</v>
      </c>
      <c r="Q157" s="19">
        <v>46</v>
      </c>
      <c r="R157" s="18">
        <v>46</v>
      </c>
      <c r="S157" s="26">
        <f t="shared" si="108"/>
        <v>1</v>
      </c>
      <c r="T157" s="26">
        <f t="shared" si="109"/>
        <v>7</v>
      </c>
      <c r="U157" s="26">
        <f t="shared" si="110"/>
        <v>100</v>
      </c>
    </row>
    <row r="158" spans="1:21" s="10" customFormat="1" ht="30" customHeight="1" x14ac:dyDescent="0.25">
      <c r="A158" s="7" t="s">
        <v>31</v>
      </c>
      <c r="B158" s="8">
        <v>9</v>
      </c>
      <c r="C158" s="9" t="s">
        <v>120</v>
      </c>
      <c r="D158" s="24" t="s">
        <v>228</v>
      </c>
      <c r="E158" s="26">
        <f t="shared" si="104"/>
        <v>3</v>
      </c>
      <c r="F158" s="17">
        <v>1206</v>
      </c>
      <c r="G158" s="20">
        <v>1206</v>
      </c>
      <c r="H158" s="20">
        <v>1206</v>
      </c>
      <c r="I158" s="26">
        <f t="shared" si="105"/>
        <v>2</v>
      </c>
      <c r="J158" s="20">
        <v>41</v>
      </c>
      <c r="K158" s="20"/>
      <c r="L158" s="20"/>
      <c r="M158" s="20"/>
      <c r="N158" s="18">
        <f t="shared" si="106"/>
        <v>41</v>
      </c>
      <c r="O158" s="18">
        <v>41</v>
      </c>
      <c r="P158" s="26">
        <f t="shared" si="107"/>
        <v>1</v>
      </c>
      <c r="Q158" s="18">
        <v>48</v>
      </c>
      <c r="R158" s="18">
        <v>48</v>
      </c>
      <c r="S158" s="26">
        <f t="shared" si="108"/>
        <v>1</v>
      </c>
      <c r="T158" s="26">
        <f t="shared" si="109"/>
        <v>7</v>
      </c>
      <c r="U158" s="26">
        <f t="shared" si="110"/>
        <v>100</v>
      </c>
    </row>
    <row r="159" spans="1:21" s="10" customFormat="1" ht="30" customHeight="1" x14ac:dyDescent="0.25">
      <c r="A159" s="7" t="s">
        <v>31</v>
      </c>
      <c r="B159" s="8">
        <v>12</v>
      </c>
      <c r="C159" s="9" t="s">
        <v>123</v>
      </c>
      <c r="D159" s="24" t="s">
        <v>228</v>
      </c>
      <c r="E159" s="26">
        <f t="shared" si="104"/>
        <v>3</v>
      </c>
      <c r="F159" s="17">
        <v>831</v>
      </c>
      <c r="G159" s="22">
        <v>831</v>
      </c>
      <c r="H159" s="22">
        <v>831</v>
      </c>
      <c r="I159" s="26">
        <f t="shared" si="105"/>
        <v>2</v>
      </c>
      <c r="J159" s="20">
        <v>27</v>
      </c>
      <c r="K159" s="20"/>
      <c r="L159" s="20"/>
      <c r="M159" s="20"/>
      <c r="N159" s="18">
        <f t="shared" si="106"/>
        <v>27</v>
      </c>
      <c r="O159" s="18">
        <v>27</v>
      </c>
      <c r="P159" s="26">
        <f t="shared" si="107"/>
        <v>1</v>
      </c>
      <c r="Q159" s="18">
        <v>38</v>
      </c>
      <c r="R159" s="18">
        <v>38</v>
      </c>
      <c r="S159" s="26">
        <f t="shared" si="108"/>
        <v>1</v>
      </c>
      <c r="T159" s="26">
        <f t="shared" si="109"/>
        <v>7</v>
      </c>
      <c r="U159" s="26">
        <f t="shared" si="110"/>
        <v>100</v>
      </c>
    </row>
    <row r="160" spans="1:21" s="10" customFormat="1" ht="30" customHeight="1" x14ac:dyDescent="0.25">
      <c r="A160" s="32" t="s">
        <v>31</v>
      </c>
      <c r="B160" s="8">
        <v>17</v>
      </c>
      <c r="C160" s="9" t="s">
        <v>128</v>
      </c>
      <c r="D160" s="24" t="s">
        <v>228</v>
      </c>
      <c r="E160" s="26">
        <f t="shared" si="104"/>
        <v>3</v>
      </c>
      <c r="F160" s="17">
        <v>1044</v>
      </c>
      <c r="G160" s="22">
        <v>1044</v>
      </c>
      <c r="H160" s="22">
        <v>1044</v>
      </c>
      <c r="I160" s="26">
        <f t="shared" si="105"/>
        <v>2</v>
      </c>
      <c r="J160" s="22">
        <v>35</v>
      </c>
      <c r="K160" s="20"/>
      <c r="L160" s="20"/>
      <c r="M160" s="20"/>
      <c r="N160" s="18">
        <f t="shared" si="106"/>
        <v>35</v>
      </c>
      <c r="O160" s="18">
        <v>35</v>
      </c>
      <c r="P160" s="26">
        <f t="shared" si="107"/>
        <v>1</v>
      </c>
      <c r="Q160" s="22">
        <v>45</v>
      </c>
      <c r="R160" s="18">
        <v>45</v>
      </c>
      <c r="S160" s="26">
        <f t="shared" si="108"/>
        <v>1</v>
      </c>
      <c r="T160" s="26">
        <f t="shared" si="109"/>
        <v>7</v>
      </c>
      <c r="U160" s="26">
        <f t="shared" si="110"/>
        <v>100</v>
      </c>
    </row>
    <row r="161" spans="1:21" s="10" customFormat="1" ht="30" customHeight="1" x14ac:dyDescent="0.25">
      <c r="A161" s="7" t="s">
        <v>31</v>
      </c>
      <c r="B161" s="8">
        <v>23</v>
      </c>
      <c r="C161" s="9" t="s">
        <v>134</v>
      </c>
      <c r="D161" s="24" t="s">
        <v>228</v>
      </c>
      <c r="E161" s="26">
        <f t="shared" si="104"/>
        <v>3</v>
      </c>
      <c r="F161" s="17">
        <v>713</v>
      </c>
      <c r="G161" s="22">
        <v>713</v>
      </c>
      <c r="H161" s="22">
        <v>713</v>
      </c>
      <c r="I161" s="26">
        <f t="shared" si="105"/>
        <v>2</v>
      </c>
      <c r="J161" s="22">
        <v>24</v>
      </c>
      <c r="K161" s="20"/>
      <c r="L161" s="20"/>
      <c r="M161" s="20"/>
      <c r="N161" s="18">
        <f t="shared" si="106"/>
        <v>24</v>
      </c>
      <c r="O161" s="18">
        <v>24</v>
      </c>
      <c r="P161" s="26">
        <f t="shared" si="107"/>
        <v>1</v>
      </c>
      <c r="Q161" s="20">
        <v>28</v>
      </c>
      <c r="R161" s="18">
        <v>28</v>
      </c>
      <c r="S161" s="26">
        <f t="shared" si="108"/>
        <v>1</v>
      </c>
      <c r="T161" s="26">
        <f t="shared" si="109"/>
        <v>7</v>
      </c>
      <c r="U161" s="26">
        <f t="shared" si="110"/>
        <v>100</v>
      </c>
    </row>
    <row r="162" spans="1:21" s="10" customFormat="1" ht="30" customHeight="1" x14ac:dyDescent="0.25">
      <c r="A162" s="32" t="s">
        <v>31</v>
      </c>
      <c r="B162" s="8">
        <v>24</v>
      </c>
      <c r="C162" s="9" t="s">
        <v>135</v>
      </c>
      <c r="D162" s="24" t="s">
        <v>228</v>
      </c>
      <c r="E162" s="26">
        <f t="shared" si="104"/>
        <v>3</v>
      </c>
      <c r="F162" s="17">
        <v>1570</v>
      </c>
      <c r="G162" s="20">
        <v>1570</v>
      </c>
      <c r="H162" s="20">
        <v>1570</v>
      </c>
      <c r="I162" s="26">
        <f t="shared" si="105"/>
        <v>2</v>
      </c>
      <c r="J162" s="22">
        <v>47</v>
      </c>
      <c r="K162" s="20"/>
      <c r="L162" s="20"/>
      <c r="M162" s="20"/>
      <c r="N162" s="18">
        <f t="shared" si="106"/>
        <v>47</v>
      </c>
      <c r="O162" s="18">
        <v>47</v>
      </c>
      <c r="P162" s="26">
        <f t="shared" si="107"/>
        <v>1</v>
      </c>
      <c r="Q162" s="22">
        <v>60</v>
      </c>
      <c r="R162" s="18">
        <v>60</v>
      </c>
      <c r="S162" s="26">
        <f t="shared" si="108"/>
        <v>1</v>
      </c>
      <c r="T162" s="26">
        <f t="shared" si="109"/>
        <v>7</v>
      </c>
      <c r="U162" s="26">
        <f t="shared" si="110"/>
        <v>100</v>
      </c>
    </row>
    <row r="163" spans="1:21" s="10" customFormat="1" ht="30" customHeight="1" x14ac:dyDescent="0.25">
      <c r="A163" s="32" t="s">
        <v>31</v>
      </c>
      <c r="B163" s="8">
        <v>28</v>
      </c>
      <c r="C163" s="9" t="s">
        <v>139</v>
      </c>
      <c r="D163" s="24" t="s">
        <v>228</v>
      </c>
      <c r="E163" s="26">
        <f t="shared" si="104"/>
        <v>3</v>
      </c>
      <c r="F163" s="17">
        <v>1202</v>
      </c>
      <c r="G163" s="22">
        <v>1202</v>
      </c>
      <c r="H163" s="22">
        <v>1202</v>
      </c>
      <c r="I163" s="26">
        <f t="shared" si="105"/>
        <v>2</v>
      </c>
      <c r="J163" s="22">
        <v>40</v>
      </c>
      <c r="K163" s="20"/>
      <c r="L163" s="20"/>
      <c r="M163" s="20"/>
      <c r="N163" s="18">
        <f t="shared" si="106"/>
        <v>40</v>
      </c>
      <c r="O163" s="51">
        <v>40</v>
      </c>
      <c r="P163" s="26">
        <f t="shared" si="107"/>
        <v>1</v>
      </c>
      <c r="Q163" s="22">
        <v>68</v>
      </c>
      <c r="R163" s="18">
        <v>68</v>
      </c>
      <c r="S163" s="26">
        <f t="shared" si="108"/>
        <v>1</v>
      </c>
      <c r="T163" s="26">
        <f t="shared" si="109"/>
        <v>7</v>
      </c>
      <c r="U163" s="26">
        <f t="shared" si="110"/>
        <v>100</v>
      </c>
    </row>
    <row r="164" spans="1:21" s="10" customFormat="1" ht="30" customHeight="1" x14ac:dyDescent="0.25">
      <c r="A164" s="32" t="s">
        <v>31</v>
      </c>
      <c r="B164" s="8">
        <v>3</v>
      </c>
      <c r="C164" s="9" t="s">
        <v>114</v>
      </c>
      <c r="D164" s="24" t="s">
        <v>228</v>
      </c>
      <c r="E164" s="26">
        <f t="shared" si="104"/>
        <v>3</v>
      </c>
      <c r="F164" s="17">
        <v>930</v>
      </c>
      <c r="G164" s="22">
        <v>930</v>
      </c>
      <c r="H164" s="22">
        <v>930</v>
      </c>
      <c r="I164" s="26">
        <f t="shared" si="105"/>
        <v>2</v>
      </c>
      <c r="J164" s="20">
        <v>31</v>
      </c>
      <c r="K164" s="20"/>
      <c r="L164" s="20"/>
      <c r="M164" s="20"/>
      <c r="N164" s="18">
        <f t="shared" si="106"/>
        <v>31</v>
      </c>
      <c r="O164" s="18">
        <v>31</v>
      </c>
      <c r="P164" s="26">
        <f t="shared" si="107"/>
        <v>1</v>
      </c>
      <c r="Q164" s="18">
        <v>43</v>
      </c>
      <c r="R164" s="18">
        <v>43</v>
      </c>
      <c r="S164" s="26">
        <f t="shared" si="108"/>
        <v>1</v>
      </c>
      <c r="T164" s="26">
        <f t="shared" si="109"/>
        <v>7</v>
      </c>
      <c r="U164" s="26">
        <f t="shared" si="110"/>
        <v>100</v>
      </c>
    </row>
    <row r="165" spans="1:21" s="10" customFormat="1" ht="30" customHeight="1" x14ac:dyDescent="0.25">
      <c r="A165" s="7" t="s">
        <v>31</v>
      </c>
      <c r="B165" s="8">
        <v>7</v>
      </c>
      <c r="C165" s="9" t="s">
        <v>118</v>
      </c>
      <c r="D165" s="24" t="s">
        <v>228</v>
      </c>
      <c r="E165" s="26">
        <f t="shared" si="104"/>
        <v>3</v>
      </c>
      <c r="F165" s="17">
        <v>79</v>
      </c>
      <c r="G165" s="22">
        <v>79</v>
      </c>
      <c r="H165" s="22">
        <v>79</v>
      </c>
      <c r="I165" s="26">
        <f t="shared" si="105"/>
        <v>2</v>
      </c>
      <c r="J165" s="22"/>
      <c r="K165" s="20">
        <v>3</v>
      </c>
      <c r="L165" s="20">
        <v>4</v>
      </c>
      <c r="M165" s="20"/>
      <c r="N165" s="18">
        <f t="shared" si="106"/>
        <v>7</v>
      </c>
      <c r="O165" s="18">
        <v>7</v>
      </c>
      <c r="P165" s="26">
        <f t="shared" si="107"/>
        <v>1</v>
      </c>
      <c r="Q165" s="19">
        <v>3</v>
      </c>
      <c r="R165" s="18">
        <v>3</v>
      </c>
      <c r="S165" s="26">
        <f t="shared" si="108"/>
        <v>1</v>
      </c>
      <c r="T165" s="26">
        <f t="shared" si="109"/>
        <v>7</v>
      </c>
      <c r="U165" s="26">
        <f t="shared" si="110"/>
        <v>100</v>
      </c>
    </row>
    <row r="166" spans="1:21" s="10" customFormat="1" ht="30" customHeight="1" x14ac:dyDescent="0.25">
      <c r="A166" s="7" t="s">
        <v>31</v>
      </c>
      <c r="B166" s="8">
        <v>10</v>
      </c>
      <c r="C166" s="9" t="s">
        <v>121</v>
      </c>
      <c r="D166" s="24" t="s">
        <v>228</v>
      </c>
      <c r="E166" s="26">
        <f t="shared" si="104"/>
        <v>3</v>
      </c>
      <c r="F166" s="17">
        <v>1553</v>
      </c>
      <c r="G166" s="22">
        <v>1553</v>
      </c>
      <c r="H166" s="22">
        <v>1553</v>
      </c>
      <c r="I166" s="26">
        <f t="shared" si="105"/>
        <v>2</v>
      </c>
      <c r="J166" s="22">
        <v>50</v>
      </c>
      <c r="K166" s="20"/>
      <c r="L166" s="20"/>
      <c r="M166" s="20"/>
      <c r="N166" s="18">
        <f t="shared" si="106"/>
        <v>50</v>
      </c>
      <c r="O166" s="18">
        <v>50</v>
      </c>
      <c r="P166" s="26">
        <f t="shared" si="107"/>
        <v>1</v>
      </c>
      <c r="Q166" s="19">
        <v>75</v>
      </c>
      <c r="R166" s="18">
        <v>75</v>
      </c>
      <c r="S166" s="26">
        <f t="shared" si="108"/>
        <v>1</v>
      </c>
      <c r="T166" s="26">
        <f t="shared" si="109"/>
        <v>7</v>
      </c>
      <c r="U166" s="26">
        <f t="shared" si="110"/>
        <v>100</v>
      </c>
    </row>
    <row r="167" spans="1:21" s="10" customFormat="1" ht="30" customHeight="1" x14ac:dyDescent="0.25">
      <c r="A167" s="7" t="s">
        <v>31</v>
      </c>
      <c r="B167" s="8">
        <v>11</v>
      </c>
      <c r="C167" s="9" t="s">
        <v>122</v>
      </c>
      <c r="D167" s="24" t="s">
        <v>228</v>
      </c>
      <c r="E167" s="26">
        <f t="shared" si="104"/>
        <v>3</v>
      </c>
      <c r="F167" s="17">
        <v>336</v>
      </c>
      <c r="G167" s="20">
        <v>336</v>
      </c>
      <c r="H167" s="20">
        <v>336</v>
      </c>
      <c r="I167" s="26">
        <f t="shared" si="105"/>
        <v>2</v>
      </c>
      <c r="J167" s="20">
        <v>13</v>
      </c>
      <c r="K167" s="20"/>
      <c r="L167" s="20"/>
      <c r="M167" s="20"/>
      <c r="N167" s="18">
        <f t="shared" si="106"/>
        <v>13</v>
      </c>
      <c r="O167" s="18">
        <v>13</v>
      </c>
      <c r="P167" s="26">
        <f t="shared" si="107"/>
        <v>1</v>
      </c>
      <c r="Q167" s="18">
        <v>17</v>
      </c>
      <c r="R167" s="18">
        <v>17</v>
      </c>
      <c r="S167" s="26">
        <f t="shared" si="108"/>
        <v>1</v>
      </c>
      <c r="T167" s="26">
        <f t="shared" si="109"/>
        <v>7</v>
      </c>
      <c r="U167" s="26">
        <f t="shared" si="110"/>
        <v>100</v>
      </c>
    </row>
    <row r="168" spans="1:21" s="10" customFormat="1" ht="30" customHeight="1" x14ac:dyDescent="0.25">
      <c r="A168" s="32" t="s">
        <v>31</v>
      </c>
      <c r="B168" s="8">
        <v>16</v>
      </c>
      <c r="C168" s="9" t="s">
        <v>127</v>
      </c>
      <c r="D168" s="24" t="s">
        <v>228</v>
      </c>
      <c r="E168" s="26">
        <f t="shared" si="104"/>
        <v>3</v>
      </c>
      <c r="F168" s="17">
        <v>1348</v>
      </c>
      <c r="G168" s="22">
        <v>1348</v>
      </c>
      <c r="H168" s="22">
        <v>1348</v>
      </c>
      <c r="I168" s="26">
        <f t="shared" si="105"/>
        <v>2</v>
      </c>
      <c r="J168" s="22">
        <v>42</v>
      </c>
      <c r="K168" s="20"/>
      <c r="L168" s="20"/>
      <c r="M168" s="20"/>
      <c r="N168" s="18">
        <f t="shared" si="106"/>
        <v>42</v>
      </c>
      <c r="O168" s="18">
        <v>42</v>
      </c>
      <c r="P168" s="26">
        <f t="shared" si="107"/>
        <v>1</v>
      </c>
      <c r="Q168" s="22">
        <v>60</v>
      </c>
      <c r="R168" s="18">
        <v>60</v>
      </c>
      <c r="S168" s="26">
        <f t="shared" si="108"/>
        <v>1</v>
      </c>
      <c r="T168" s="26">
        <f t="shared" si="109"/>
        <v>7</v>
      </c>
      <c r="U168" s="26">
        <f t="shared" si="110"/>
        <v>100</v>
      </c>
    </row>
    <row r="169" spans="1:21" s="10" customFormat="1" ht="30" customHeight="1" x14ac:dyDescent="0.25">
      <c r="A169" s="7" t="s">
        <v>31</v>
      </c>
      <c r="B169" s="8">
        <v>18</v>
      </c>
      <c r="C169" s="9" t="s">
        <v>129</v>
      </c>
      <c r="D169" s="24" t="s">
        <v>228</v>
      </c>
      <c r="E169" s="26">
        <f t="shared" si="104"/>
        <v>3</v>
      </c>
      <c r="F169" s="17">
        <v>1838</v>
      </c>
      <c r="G169" s="22">
        <v>1838</v>
      </c>
      <c r="H169" s="22">
        <v>1838</v>
      </c>
      <c r="I169" s="26">
        <f t="shared" si="105"/>
        <v>2</v>
      </c>
      <c r="J169" s="22">
        <v>56</v>
      </c>
      <c r="K169" s="20"/>
      <c r="L169" s="20"/>
      <c r="M169" s="20"/>
      <c r="N169" s="18">
        <f t="shared" si="106"/>
        <v>56</v>
      </c>
      <c r="O169" s="18">
        <v>56</v>
      </c>
      <c r="P169" s="26">
        <f t="shared" si="107"/>
        <v>1</v>
      </c>
      <c r="Q169" s="22">
        <v>83</v>
      </c>
      <c r="R169" s="18">
        <v>83</v>
      </c>
      <c r="S169" s="26">
        <f t="shared" si="108"/>
        <v>1</v>
      </c>
      <c r="T169" s="26">
        <f t="shared" si="109"/>
        <v>7</v>
      </c>
      <c r="U169" s="26">
        <f t="shared" si="110"/>
        <v>100</v>
      </c>
    </row>
    <row r="170" spans="1:21" s="10" customFormat="1" ht="30" customHeight="1" x14ac:dyDescent="0.25">
      <c r="A170" s="7" t="s">
        <v>31</v>
      </c>
      <c r="B170" s="8">
        <v>20</v>
      </c>
      <c r="C170" s="9" t="s">
        <v>131</v>
      </c>
      <c r="D170" s="24" t="s">
        <v>228</v>
      </c>
      <c r="E170" s="26">
        <f t="shared" si="104"/>
        <v>3</v>
      </c>
      <c r="F170" s="17">
        <v>384</v>
      </c>
      <c r="G170" s="22">
        <v>384</v>
      </c>
      <c r="H170" s="22">
        <v>384</v>
      </c>
      <c r="I170" s="26">
        <f t="shared" si="105"/>
        <v>2</v>
      </c>
      <c r="J170" s="22">
        <v>14</v>
      </c>
      <c r="K170" s="20"/>
      <c r="L170" s="20"/>
      <c r="M170" s="20"/>
      <c r="N170" s="18">
        <f t="shared" si="106"/>
        <v>14</v>
      </c>
      <c r="O170" s="18">
        <v>14</v>
      </c>
      <c r="P170" s="26">
        <f t="shared" si="107"/>
        <v>1</v>
      </c>
      <c r="Q170" s="22">
        <v>17</v>
      </c>
      <c r="R170" s="18">
        <v>17</v>
      </c>
      <c r="S170" s="26">
        <f t="shared" si="108"/>
        <v>1</v>
      </c>
      <c r="T170" s="26">
        <f t="shared" si="109"/>
        <v>7</v>
      </c>
      <c r="U170" s="26">
        <f t="shared" si="110"/>
        <v>100</v>
      </c>
    </row>
    <row r="171" spans="1:21" s="10" customFormat="1" ht="30" customHeight="1" x14ac:dyDescent="0.25">
      <c r="A171" s="32" t="s">
        <v>31</v>
      </c>
      <c r="B171" s="8">
        <v>21</v>
      </c>
      <c r="C171" s="9" t="s">
        <v>132</v>
      </c>
      <c r="D171" s="24" t="s">
        <v>228</v>
      </c>
      <c r="E171" s="26">
        <f t="shared" si="104"/>
        <v>3</v>
      </c>
      <c r="F171" s="17">
        <v>1006</v>
      </c>
      <c r="G171" s="22">
        <v>1006</v>
      </c>
      <c r="H171" s="22">
        <v>1006</v>
      </c>
      <c r="I171" s="26">
        <f t="shared" si="105"/>
        <v>2</v>
      </c>
      <c r="J171" s="22">
        <v>33</v>
      </c>
      <c r="K171" s="20"/>
      <c r="L171" s="20"/>
      <c r="M171" s="20"/>
      <c r="N171" s="18">
        <f t="shared" si="106"/>
        <v>33</v>
      </c>
      <c r="O171" s="19">
        <v>33</v>
      </c>
      <c r="P171" s="26">
        <f t="shared" si="107"/>
        <v>1</v>
      </c>
      <c r="Q171" s="22">
        <v>45</v>
      </c>
      <c r="R171" s="18">
        <v>45</v>
      </c>
      <c r="S171" s="26">
        <f t="shared" si="108"/>
        <v>1</v>
      </c>
      <c r="T171" s="26">
        <f t="shared" si="109"/>
        <v>7</v>
      </c>
      <c r="U171" s="26">
        <f t="shared" si="110"/>
        <v>100</v>
      </c>
    </row>
    <row r="172" spans="1:21" s="10" customFormat="1" ht="30" customHeight="1" x14ac:dyDescent="0.25">
      <c r="A172" s="7" t="s">
        <v>31</v>
      </c>
      <c r="B172" s="8">
        <v>26</v>
      </c>
      <c r="C172" s="9" t="s">
        <v>137</v>
      </c>
      <c r="D172" s="24" t="s">
        <v>228</v>
      </c>
      <c r="E172" s="26">
        <f t="shared" si="104"/>
        <v>3</v>
      </c>
      <c r="F172" s="17">
        <v>433</v>
      </c>
      <c r="G172" s="22">
        <v>433</v>
      </c>
      <c r="H172" s="22">
        <v>433</v>
      </c>
      <c r="I172" s="26">
        <f t="shared" si="105"/>
        <v>2</v>
      </c>
      <c r="J172" s="22">
        <v>17</v>
      </c>
      <c r="K172" s="20"/>
      <c r="L172" s="20"/>
      <c r="M172" s="20"/>
      <c r="N172" s="18">
        <f t="shared" si="106"/>
        <v>17</v>
      </c>
      <c r="O172" s="51">
        <v>17</v>
      </c>
      <c r="P172" s="26">
        <f t="shared" si="107"/>
        <v>1</v>
      </c>
      <c r="Q172" s="22">
        <v>22</v>
      </c>
      <c r="R172" s="19">
        <v>22</v>
      </c>
      <c r="S172" s="26">
        <f t="shared" si="108"/>
        <v>1</v>
      </c>
      <c r="T172" s="26">
        <f t="shared" si="109"/>
        <v>7</v>
      </c>
      <c r="U172" s="26">
        <f t="shared" si="110"/>
        <v>100</v>
      </c>
    </row>
    <row r="173" spans="1:21" s="10" customFormat="1" ht="30" customHeight="1" x14ac:dyDescent="0.25">
      <c r="A173" s="32" t="s">
        <v>31</v>
      </c>
      <c r="B173" s="8">
        <v>27</v>
      </c>
      <c r="C173" s="9" t="s">
        <v>138</v>
      </c>
      <c r="D173" s="24" t="s">
        <v>228</v>
      </c>
      <c r="E173" s="26">
        <f t="shared" si="104"/>
        <v>3</v>
      </c>
      <c r="F173" s="17">
        <v>1381</v>
      </c>
      <c r="G173" s="20">
        <v>1381</v>
      </c>
      <c r="H173" s="20">
        <v>1381</v>
      </c>
      <c r="I173" s="26">
        <f t="shared" si="105"/>
        <v>2</v>
      </c>
      <c r="J173" s="20">
        <v>44</v>
      </c>
      <c r="K173" s="20"/>
      <c r="L173" s="20"/>
      <c r="M173" s="20"/>
      <c r="N173" s="18">
        <f t="shared" si="106"/>
        <v>44</v>
      </c>
      <c r="O173" s="19">
        <v>44</v>
      </c>
      <c r="P173" s="26">
        <f t="shared" si="107"/>
        <v>1</v>
      </c>
      <c r="Q173" s="20">
        <v>72</v>
      </c>
      <c r="R173" s="51">
        <v>72</v>
      </c>
      <c r="S173" s="26">
        <f t="shared" si="108"/>
        <v>1</v>
      </c>
      <c r="T173" s="26">
        <f t="shared" si="109"/>
        <v>7</v>
      </c>
      <c r="U173" s="26">
        <f t="shared" si="110"/>
        <v>100</v>
      </c>
    </row>
    <row r="174" spans="1:21" s="10" customFormat="1" ht="30" customHeight="1" x14ac:dyDescent="0.25">
      <c r="A174" s="7" t="s">
        <v>31</v>
      </c>
      <c r="B174" s="8">
        <v>29</v>
      </c>
      <c r="C174" s="9" t="s">
        <v>140</v>
      </c>
      <c r="D174" s="24" t="s">
        <v>228</v>
      </c>
      <c r="E174" s="26">
        <f t="shared" si="104"/>
        <v>3</v>
      </c>
      <c r="F174" s="17">
        <v>1168</v>
      </c>
      <c r="G174" s="22">
        <v>1168</v>
      </c>
      <c r="H174" s="22">
        <v>1168</v>
      </c>
      <c r="I174" s="26">
        <f t="shared" si="105"/>
        <v>2</v>
      </c>
      <c r="J174" s="22">
        <v>37</v>
      </c>
      <c r="K174" s="20"/>
      <c r="L174" s="20"/>
      <c r="M174" s="20"/>
      <c r="N174" s="18">
        <f t="shared" si="106"/>
        <v>37</v>
      </c>
      <c r="O174" s="18">
        <v>37</v>
      </c>
      <c r="P174" s="26">
        <f t="shared" si="107"/>
        <v>1</v>
      </c>
      <c r="Q174" s="22">
        <v>58</v>
      </c>
      <c r="R174" s="18">
        <v>58</v>
      </c>
      <c r="S174" s="26">
        <f t="shared" si="108"/>
        <v>1</v>
      </c>
      <c r="T174" s="26">
        <f t="shared" si="109"/>
        <v>7</v>
      </c>
      <c r="U174" s="26">
        <f t="shared" si="110"/>
        <v>100</v>
      </c>
    </row>
    <row r="175" spans="1:21" s="10" customFormat="1" ht="30" customHeight="1" x14ac:dyDescent="0.25">
      <c r="A175" s="52" t="s">
        <v>31</v>
      </c>
      <c r="B175" s="8">
        <v>32</v>
      </c>
      <c r="C175" s="25" t="s">
        <v>143</v>
      </c>
      <c r="D175" s="24" t="s">
        <v>228</v>
      </c>
      <c r="E175" s="26">
        <f t="shared" si="104"/>
        <v>3</v>
      </c>
      <c r="F175" s="17">
        <v>302</v>
      </c>
      <c r="G175" s="48">
        <v>302</v>
      </c>
      <c r="H175" s="22">
        <v>302</v>
      </c>
      <c r="I175" s="26">
        <f t="shared" si="105"/>
        <v>2</v>
      </c>
      <c r="J175" s="49"/>
      <c r="K175" s="20"/>
      <c r="L175" s="20"/>
      <c r="M175" s="20">
        <v>40</v>
      </c>
      <c r="N175" s="18">
        <f t="shared" si="106"/>
        <v>40</v>
      </c>
      <c r="O175" s="18">
        <v>40</v>
      </c>
      <c r="P175" s="26">
        <f t="shared" si="107"/>
        <v>1</v>
      </c>
      <c r="Q175" s="22">
        <v>58</v>
      </c>
      <c r="R175" s="18">
        <v>58</v>
      </c>
      <c r="S175" s="26">
        <f t="shared" si="108"/>
        <v>1</v>
      </c>
      <c r="T175" s="26">
        <f t="shared" si="109"/>
        <v>7</v>
      </c>
      <c r="U175" s="26">
        <f t="shared" si="110"/>
        <v>100</v>
      </c>
    </row>
    <row r="176" spans="1:21" s="10" customFormat="1" ht="30" customHeight="1" x14ac:dyDescent="0.25">
      <c r="A176" s="32" t="s">
        <v>31</v>
      </c>
      <c r="B176" s="8">
        <v>22</v>
      </c>
      <c r="C176" s="9" t="s">
        <v>133</v>
      </c>
      <c r="D176" s="24" t="s">
        <v>228</v>
      </c>
      <c r="E176" s="26">
        <f t="shared" si="104"/>
        <v>3</v>
      </c>
      <c r="F176" s="17">
        <v>2037</v>
      </c>
      <c r="G176" s="22">
        <v>2037</v>
      </c>
      <c r="H176" s="22">
        <v>2037</v>
      </c>
      <c r="I176" s="26">
        <f t="shared" si="105"/>
        <v>2</v>
      </c>
      <c r="J176" s="22">
        <v>62</v>
      </c>
      <c r="K176" s="20"/>
      <c r="L176" s="20"/>
      <c r="M176" s="20"/>
      <c r="N176" s="18">
        <f t="shared" si="106"/>
        <v>62</v>
      </c>
      <c r="O176" s="18">
        <v>62</v>
      </c>
      <c r="P176" s="26">
        <f t="shared" si="107"/>
        <v>1</v>
      </c>
      <c r="Q176" s="22">
        <v>84</v>
      </c>
      <c r="R176" s="18">
        <v>84</v>
      </c>
      <c r="S176" s="26">
        <f t="shared" si="108"/>
        <v>1</v>
      </c>
      <c r="T176" s="26">
        <f t="shared" si="109"/>
        <v>7</v>
      </c>
      <c r="U176" s="26">
        <f t="shared" si="110"/>
        <v>100</v>
      </c>
    </row>
    <row r="177" spans="1:21" s="10" customFormat="1" ht="30" customHeight="1" x14ac:dyDescent="0.25">
      <c r="A177" s="7" t="s">
        <v>31</v>
      </c>
      <c r="B177" s="8">
        <v>25</v>
      </c>
      <c r="C177" s="9" t="s">
        <v>136</v>
      </c>
      <c r="D177" s="24" t="s">
        <v>228</v>
      </c>
      <c r="E177" s="26">
        <f t="shared" si="104"/>
        <v>3</v>
      </c>
      <c r="F177" s="17">
        <v>763</v>
      </c>
      <c r="G177" s="20">
        <v>763</v>
      </c>
      <c r="H177" s="20">
        <v>763</v>
      </c>
      <c r="I177" s="26">
        <f t="shared" si="105"/>
        <v>2</v>
      </c>
      <c r="J177" s="50">
        <v>28</v>
      </c>
      <c r="K177" s="20"/>
      <c r="L177" s="20"/>
      <c r="M177" s="20"/>
      <c r="N177" s="18">
        <f t="shared" si="106"/>
        <v>28</v>
      </c>
      <c r="O177" s="18">
        <v>28</v>
      </c>
      <c r="P177" s="26">
        <f t="shared" si="107"/>
        <v>1</v>
      </c>
      <c r="Q177" s="20">
        <v>44</v>
      </c>
      <c r="R177" s="18">
        <v>44</v>
      </c>
      <c r="S177" s="26">
        <f t="shared" si="108"/>
        <v>1</v>
      </c>
      <c r="T177" s="26">
        <f t="shared" si="109"/>
        <v>7</v>
      </c>
      <c r="U177" s="26">
        <f t="shared" si="110"/>
        <v>100</v>
      </c>
    </row>
    <row r="178" spans="1:21" ht="16.5" customHeight="1" x14ac:dyDescent="0.25">
      <c r="A178" s="3" t="s">
        <v>31</v>
      </c>
      <c r="B178" s="4"/>
      <c r="C178" s="5" t="s">
        <v>40</v>
      </c>
      <c r="D178" s="21">
        <f>SUM(D146:D177)</f>
        <v>0</v>
      </c>
      <c r="E178" s="21"/>
      <c r="F178" s="21">
        <f t="shared" ref="F178:H178" si="111">SUM(F146:F177)</f>
        <v>28913</v>
      </c>
      <c r="G178" s="21">
        <f t="shared" si="111"/>
        <v>28924</v>
      </c>
      <c r="H178" s="21">
        <f t="shared" si="111"/>
        <v>28923</v>
      </c>
      <c r="I178" s="21"/>
      <c r="J178" s="21">
        <f t="shared" ref="J178:O178" si="112">SUM(J146:J177)</f>
        <v>938</v>
      </c>
      <c r="K178" s="21">
        <f t="shared" si="112"/>
        <v>10</v>
      </c>
      <c r="L178" s="21">
        <f t="shared" si="112"/>
        <v>9</v>
      </c>
      <c r="M178" s="21">
        <f t="shared" si="112"/>
        <v>40</v>
      </c>
      <c r="N178" s="21">
        <f t="shared" si="112"/>
        <v>997</v>
      </c>
      <c r="O178" s="21">
        <f t="shared" si="112"/>
        <v>997</v>
      </c>
      <c r="P178" s="21"/>
      <c r="Q178" s="21">
        <f>SUM(Q146:Q177)</f>
        <v>1408</v>
      </c>
      <c r="R178" s="21">
        <f>SUM(R146:R177)</f>
        <v>1408</v>
      </c>
      <c r="S178" s="21"/>
      <c r="T178" s="47">
        <f>AVERAGE(T146:T177)</f>
        <v>6.90625</v>
      </c>
      <c r="U178" s="47">
        <f>AVERAGE(U146:U177)</f>
        <v>98.660714285714278</v>
      </c>
    </row>
    <row r="179" spans="1:21" s="59" customFormat="1" ht="30" customHeight="1" x14ac:dyDescent="0.25">
      <c r="A179" s="55" t="s">
        <v>31</v>
      </c>
      <c r="B179" s="56">
        <v>1</v>
      </c>
      <c r="C179" s="69" t="s">
        <v>144</v>
      </c>
      <c r="D179" s="24" t="s">
        <v>229</v>
      </c>
      <c r="E179" s="26">
        <f>IF(D179="закрыта",3,0)</f>
        <v>0</v>
      </c>
      <c r="F179" s="17">
        <v>15</v>
      </c>
      <c r="G179" s="18">
        <v>0</v>
      </c>
      <c r="H179" s="18">
        <v>17</v>
      </c>
      <c r="I179" s="26">
        <f t="shared" ref="I179:I183" si="113">IF(AND(F179=H179,G179=H179,F179=G179),2,(IF(OR(F179=H179,G179=H179),1,0)))</f>
        <v>0</v>
      </c>
      <c r="J179" s="18">
        <v>0</v>
      </c>
      <c r="K179" s="18">
        <v>0</v>
      </c>
      <c r="L179" s="18">
        <v>0</v>
      </c>
      <c r="M179" s="18">
        <v>0</v>
      </c>
      <c r="N179" s="18">
        <f>SUM(J179:M179)</f>
        <v>0</v>
      </c>
      <c r="O179" s="18">
        <v>4</v>
      </c>
      <c r="P179" s="40">
        <f>IF(N179=O179,1,0)</f>
        <v>0</v>
      </c>
      <c r="Q179" s="65"/>
      <c r="R179" s="18">
        <v>6</v>
      </c>
      <c r="S179" s="26">
        <f>IF(Q183=R179,1,0)</f>
        <v>0</v>
      </c>
      <c r="T179" s="26">
        <f t="shared" ref="T179:T183" si="114">E179+I179+P179+S179</f>
        <v>0</v>
      </c>
      <c r="U179" s="26">
        <f t="shared" ref="U179:U183" si="115">T179*100/$T$8</f>
        <v>0</v>
      </c>
    </row>
    <row r="180" spans="1:21" s="59" customFormat="1" ht="30" customHeight="1" x14ac:dyDescent="0.25">
      <c r="A180" s="55" t="s">
        <v>16</v>
      </c>
      <c r="B180" s="56">
        <v>2</v>
      </c>
      <c r="C180" s="64" t="s">
        <v>145</v>
      </c>
      <c r="D180" s="24" t="s">
        <v>228</v>
      </c>
      <c r="E180" s="26">
        <f>IF(D180="закрыта",3,0)</f>
        <v>3</v>
      </c>
      <c r="F180" s="17">
        <v>46</v>
      </c>
      <c r="G180" s="18">
        <v>46</v>
      </c>
      <c r="H180" s="18">
        <v>46</v>
      </c>
      <c r="I180" s="26">
        <f t="shared" si="113"/>
        <v>2</v>
      </c>
      <c r="J180" s="18"/>
      <c r="K180" s="18"/>
      <c r="L180" s="18"/>
      <c r="M180" s="18">
        <v>12</v>
      </c>
      <c r="N180" s="18">
        <f>SUM(J180:M180)</f>
        <v>12</v>
      </c>
      <c r="O180" s="18">
        <v>12</v>
      </c>
      <c r="P180" s="40">
        <f>IF(N180=O180,1,0)</f>
        <v>1</v>
      </c>
      <c r="Q180" s="58">
        <v>12</v>
      </c>
      <c r="R180" s="18">
        <v>12</v>
      </c>
      <c r="S180" s="26">
        <f>IF(Q180=R180,1,0)</f>
        <v>1</v>
      </c>
      <c r="T180" s="26">
        <f t="shared" si="114"/>
        <v>7</v>
      </c>
      <c r="U180" s="26">
        <f t="shared" si="115"/>
        <v>100</v>
      </c>
    </row>
    <row r="181" spans="1:21" s="59" customFormat="1" ht="30" customHeight="1" x14ac:dyDescent="0.25">
      <c r="A181" s="55" t="s">
        <v>24</v>
      </c>
      <c r="B181" s="56">
        <v>3</v>
      </c>
      <c r="C181" s="64" t="s">
        <v>82</v>
      </c>
      <c r="D181" s="24" t="s">
        <v>228</v>
      </c>
      <c r="E181" s="26">
        <f>IF(D181="закрыта",3,0)</f>
        <v>3</v>
      </c>
      <c r="F181" s="17">
        <v>21</v>
      </c>
      <c r="G181" s="18">
        <v>21</v>
      </c>
      <c r="H181" s="18">
        <v>21</v>
      </c>
      <c r="I181" s="26">
        <f t="shared" si="113"/>
        <v>2</v>
      </c>
      <c r="J181" s="18"/>
      <c r="K181" s="18"/>
      <c r="L181" s="18"/>
      <c r="M181" s="18">
        <v>7</v>
      </c>
      <c r="N181" s="18">
        <f>SUM(J181:M181)</f>
        <v>7</v>
      </c>
      <c r="O181" s="18">
        <v>7</v>
      </c>
      <c r="P181" s="26">
        <f>IF(N181=O181,1,0)</f>
        <v>1</v>
      </c>
      <c r="Q181" s="18">
        <v>8</v>
      </c>
      <c r="R181" s="18">
        <v>8</v>
      </c>
      <c r="S181" s="26">
        <f>IF(Q181=R181,1,0)</f>
        <v>1</v>
      </c>
      <c r="T181" s="26">
        <f t="shared" si="114"/>
        <v>7</v>
      </c>
      <c r="U181" s="26">
        <f t="shared" si="115"/>
        <v>100</v>
      </c>
    </row>
    <row r="182" spans="1:21" s="59" customFormat="1" ht="24.6" customHeight="1" x14ac:dyDescent="0.25">
      <c r="A182" s="55" t="s">
        <v>23</v>
      </c>
      <c r="B182" s="56">
        <v>4</v>
      </c>
      <c r="C182" s="64" t="s">
        <v>197</v>
      </c>
      <c r="D182" s="24" t="s">
        <v>228</v>
      </c>
      <c r="E182" s="26">
        <f t="shared" ref="E182:E183" si="116">IF(D182="закрыта",3,0)</f>
        <v>3</v>
      </c>
      <c r="F182" s="17">
        <v>58</v>
      </c>
      <c r="G182" s="18">
        <v>58</v>
      </c>
      <c r="H182" s="18">
        <v>58</v>
      </c>
      <c r="I182" s="26">
        <f t="shared" si="113"/>
        <v>2</v>
      </c>
      <c r="J182" s="18"/>
      <c r="K182" s="18"/>
      <c r="L182" s="18"/>
      <c r="M182" s="18">
        <v>12</v>
      </c>
      <c r="N182" s="18">
        <f t="shared" ref="N182:N183" si="117">SUM(J182:M182)</f>
        <v>12</v>
      </c>
      <c r="O182" s="18">
        <v>12</v>
      </c>
      <c r="P182" s="26">
        <f t="shared" ref="P182:P183" si="118">IF(N182=O182,1,0)</f>
        <v>1</v>
      </c>
      <c r="Q182" s="18">
        <v>13</v>
      </c>
      <c r="R182" s="18">
        <v>13</v>
      </c>
      <c r="S182" s="26">
        <f t="shared" ref="S182:S183" si="119">IF(Q182=R182,1,0)</f>
        <v>1</v>
      </c>
      <c r="T182" s="26">
        <f t="shared" si="114"/>
        <v>7</v>
      </c>
      <c r="U182" s="26">
        <f t="shared" si="115"/>
        <v>100</v>
      </c>
    </row>
    <row r="183" spans="1:21" s="59" customFormat="1" ht="24.6" customHeight="1" x14ac:dyDescent="0.25">
      <c r="A183" s="55" t="s">
        <v>29</v>
      </c>
      <c r="B183" s="56">
        <v>5</v>
      </c>
      <c r="C183" s="64" t="s">
        <v>198</v>
      </c>
      <c r="D183" s="24" t="s">
        <v>228</v>
      </c>
      <c r="E183" s="26">
        <f t="shared" si="116"/>
        <v>3</v>
      </c>
      <c r="F183" s="17">
        <v>10</v>
      </c>
      <c r="G183" s="18">
        <v>10</v>
      </c>
      <c r="H183" s="18">
        <v>10</v>
      </c>
      <c r="I183" s="26">
        <f t="shared" si="113"/>
        <v>2</v>
      </c>
      <c r="J183" s="18"/>
      <c r="K183" s="18"/>
      <c r="L183" s="18"/>
      <c r="M183" s="18">
        <v>5</v>
      </c>
      <c r="N183" s="18">
        <f t="shared" si="117"/>
        <v>5</v>
      </c>
      <c r="O183" s="18">
        <v>5</v>
      </c>
      <c r="P183" s="26">
        <f t="shared" si="118"/>
        <v>1</v>
      </c>
      <c r="Q183" s="18">
        <v>7</v>
      </c>
      <c r="R183" s="18">
        <v>7</v>
      </c>
      <c r="S183" s="26">
        <f t="shared" si="119"/>
        <v>1</v>
      </c>
      <c r="T183" s="26">
        <f t="shared" si="114"/>
        <v>7</v>
      </c>
      <c r="U183" s="26">
        <f t="shared" si="115"/>
        <v>100</v>
      </c>
    </row>
    <row r="184" spans="1:21" hidden="1" x14ac:dyDescent="0.25"/>
  </sheetData>
  <autoFilter ref="A8:U183"/>
  <dataValidations count="1">
    <dataValidation type="custom" allowBlank="1" showInputMessage="1" showErrorMessage="1" errorTitle="Ошибка ввода" error="Попытка ввести данные отличные от числовых или целочисленных" sqref="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XFD24">
      <formula1>IF(AND(INT(IV24*1)=IV24*1,IV24&gt;=0, IV24&lt;999999999999),TRUE,FALSE)</formula1>
    </dataValidation>
  </dataValidation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workbookViewId="0">
      <selection activeCell="K2" sqref="K2"/>
    </sheetView>
  </sheetViews>
  <sheetFormatPr defaultRowHeight="15" x14ac:dyDescent="0.25"/>
  <cols>
    <col min="1" max="1" width="29.28515625" customWidth="1"/>
    <col min="7" max="7" width="28.42578125" customWidth="1"/>
    <col min="8" max="8" width="17" customWidth="1"/>
    <col min="10" max="10" width="8.7109375" customWidth="1"/>
  </cols>
  <sheetData>
    <row r="2" spans="1:11" ht="60" x14ac:dyDescent="0.25">
      <c r="A2" s="34" t="s">
        <v>161</v>
      </c>
      <c r="B2" s="35" t="s">
        <v>200</v>
      </c>
      <c r="C2" s="35"/>
      <c r="D2" s="35"/>
      <c r="E2" s="35"/>
      <c r="F2" s="35"/>
      <c r="G2" s="34" t="s">
        <v>171</v>
      </c>
      <c r="H2" s="34" t="s">
        <v>205</v>
      </c>
      <c r="J2" s="34" t="s">
        <v>179</v>
      </c>
      <c r="K2" s="34" t="s">
        <v>209</v>
      </c>
    </row>
    <row r="3" spans="1:11" ht="45" x14ac:dyDescent="0.25">
      <c r="A3" s="34" t="s">
        <v>162</v>
      </c>
      <c r="B3" s="35" t="s">
        <v>201</v>
      </c>
      <c r="C3" s="35"/>
      <c r="D3" s="35"/>
      <c r="E3" s="35"/>
      <c r="F3" s="35"/>
      <c r="G3" s="34" t="s">
        <v>173</v>
      </c>
      <c r="H3" s="34" t="s">
        <v>206</v>
      </c>
    </row>
    <row r="4" spans="1:11" ht="45" x14ac:dyDescent="0.25">
      <c r="A4" s="34" t="s">
        <v>163</v>
      </c>
      <c r="B4" s="35" t="s">
        <v>202</v>
      </c>
      <c r="C4" s="35"/>
      <c r="D4" s="35"/>
      <c r="E4" s="35"/>
      <c r="F4" s="35"/>
      <c r="G4" s="34" t="s">
        <v>172</v>
      </c>
      <c r="H4" s="34" t="s">
        <v>207</v>
      </c>
    </row>
    <row r="5" spans="1:11" ht="90" x14ac:dyDescent="0.25">
      <c r="A5" s="34" t="s">
        <v>160</v>
      </c>
      <c r="B5" s="35" t="s">
        <v>203</v>
      </c>
      <c r="C5" s="35"/>
      <c r="D5" s="35"/>
      <c r="E5" s="35"/>
      <c r="F5" s="35"/>
      <c r="G5" s="34" t="s">
        <v>182</v>
      </c>
      <c r="H5" s="34" t="s">
        <v>208</v>
      </c>
    </row>
    <row r="6" spans="1:11" ht="30" x14ac:dyDescent="0.25">
      <c r="A6" s="34" t="s">
        <v>158</v>
      </c>
      <c r="B6" s="35" t="s">
        <v>210</v>
      </c>
      <c r="C6" s="35"/>
      <c r="D6" s="35"/>
      <c r="E6" s="35"/>
      <c r="F6" s="35"/>
      <c r="G6" s="34" t="s">
        <v>170</v>
      </c>
      <c r="H6" s="34" t="s">
        <v>210</v>
      </c>
    </row>
    <row r="7" spans="1:11" ht="30" x14ac:dyDescent="0.25">
      <c r="A7" s="34" t="s">
        <v>159</v>
      </c>
      <c r="B7" s="35" t="s">
        <v>204</v>
      </c>
      <c r="C7" s="35"/>
      <c r="D7" s="35"/>
      <c r="E7" s="35"/>
      <c r="F7" s="35"/>
      <c r="G7" s="35"/>
    </row>
    <row r="8" spans="1:11" x14ac:dyDescent="0.25">
      <c r="A8" s="33"/>
    </row>
    <row r="9" spans="1:11" ht="15.75" x14ac:dyDescent="0.25">
      <c r="A9" s="33"/>
      <c r="I9" s="53">
        <v>54.166666666666664</v>
      </c>
      <c r="J9" s="53">
        <v>54.166666666666664</v>
      </c>
    </row>
    <row r="10" spans="1:11" ht="15.75" x14ac:dyDescent="0.25">
      <c r="A10" s="33"/>
      <c r="I10" s="53">
        <v>57.142857142857146</v>
      </c>
      <c r="J10" s="53">
        <v>57.142857142857146</v>
      </c>
    </row>
    <row r="11" spans="1:11" ht="15.75" x14ac:dyDescent="0.25">
      <c r="A11" s="33"/>
      <c r="I11" s="53">
        <v>100</v>
      </c>
      <c r="J11" s="53">
        <v>62.5</v>
      </c>
    </row>
    <row r="12" spans="1:11" ht="15.75" x14ac:dyDescent="0.25">
      <c r="I12" s="53">
        <v>62.5</v>
      </c>
      <c r="J12" s="53">
        <v>62.5</v>
      </c>
    </row>
    <row r="13" spans="1:11" ht="15.75" x14ac:dyDescent="0.25">
      <c r="I13" s="53">
        <v>62.5</v>
      </c>
      <c r="J13" s="53">
        <v>62.5</v>
      </c>
    </row>
    <row r="14" spans="1:11" ht="15.75" x14ac:dyDescent="0.25">
      <c r="I14" s="53">
        <v>59.375</v>
      </c>
      <c r="J14" s="53">
        <v>59.375</v>
      </c>
    </row>
    <row r="15" spans="1:11" ht="15.75" x14ac:dyDescent="0.25">
      <c r="I15" s="53">
        <v>59.375</v>
      </c>
      <c r="J15" s="53">
        <v>59.375</v>
      </c>
    </row>
    <row r="16" spans="1:11" ht="15.75" x14ac:dyDescent="0.25">
      <c r="I16" s="53">
        <v>67.5</v>
      </c>
      <c r="J16" s="53">
        <v>67.5</v>
      </c>
    </row>
    <row r="17" spans="9:10" ht="15.75" x14ac:dyDescent="0.25">
      <c r="I17" s="53">
        <v>57.142857142857146</v>
      </c>
      <c r="J17" s="53">
        <v>37.5</v>
      </c>
    </row>
    <row r="18" spans="9:10" ht="15.75" x14ac:dyDescent="0.25">
      <c r="I18" s="53">
        <v>65.625</v>
      </c>
      <c r="J18" s="53">
        <v>65.625</v>
      </c>
    </row>
    <row r="19" spans="9:10" ht="15.75" x14ac:dyDescent="0.25">
      <c r="I19" s="53">
        <v>37.5</v>
      </c>
      <c r="J19" s="53">
        <v>62.5</v>
      </c>
    </row>
    <row r="20" spans="9:10" ht="15.75" x14ac:dyDescent="0.25">
      <c r="I20" s="53">
        <v>62.5</v>
      </c>
      <c r="J20" s="53">
        <v>62.5</v>
      </c>
    </row>
    <row r="21" spans="9:10" ht="15.75" x14ac:dyDescent="0.25">
      <c r="I21" s="53">
        <v>46.875</v>
      </c>
      <c r="J21" s="53">
        <v>37.5</v>
      </c>
    </row>
    <row r="22" spans="9:10" ht="15.75" x14ac:dyDescent="0.25">
      <c r="I22" s="53">
        <v>62.5</v>
      </c>
      <c r="J22" s="53">
        <v>62.5</v>
      </c>
    </row>
    <row r="23" spans="9:10" ht="15.75" x14ac:dyDescent="0.25">
      <c r="I23" s="53">
        <v>98.86363636363636</v>
      </c>
      <c r="J23" s="53">
        <v>97.727272727272734</v>
      </c>
    </row>
    <row r="24" spans="9:10" ht="15.75" x14ac:dyDescent="0.25">
      <c r="I24" s="53">
        <v>62.5</v>
      </c>
      <c r="J24" s="53">
        <v>61.53846153846154</v>
      </c>
    </row>
    <row r="25" spans="9:10" ht="15.75" x14ac:dyDescent="0.25">
      <c r="I25" s="53">
        <v>62.5</v>
      </c>
      <c r="J25" s="53">
        <v>62.5</v>
      </c>
    </row>
    <row r="26" spans="9:10" ht="15.75" x14ac:dyDescent="0.25">
      <c r="I26" s="53">
        <v>56.25</v>
      </c>
      <c r="J26" s="53">
        <v>51.953125</v>
      </c>
    </row>
    <row r="27" spans="9:10" x14ac:dyDescent="0.25">
      <c r="I27" s="54">
        <f>AVERAGE(I9:I26)</f>
        <v>63.045334295334293</v>
      </c>
      <c r="J27">
        <f>AVERAGE(J9:J26)</f>
        <v>60.383521281958792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Общий показатель</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2022-12-28T06:01:04Z</dcterms:modified>
</cp:coreProperties>
</file>