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23250" windowHeight="12570"/>
  </bookViews>
  <sheets>
    <sheet name="Общий показатель" sheetId="2" r:id="rId1"/>
    <sheet name="Лист1" sheetId="3" state="hidden" r:id="rId2"/>
  </sheets>
  <definedNames>
    <definedName name="_xlnm._FilterDatabase" localSheetId="0" hidden="1">'Общий показатель'!$A$8:$U$181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3" i="2" l="1"/>
  <c r="S91" i="2" l="1"/>
  <c r="N91" i="2"/>
  <c r="P91" i="2" s="1"/>
  <c r="I91" i="2"/>
  <c r="E91" i="2"/>
  <c r="S90" i="2"/>
  <c r="N90" i="2"/>
  <c r="P90" i="2" s="1"/>
  <c r="I90" i="2"/>
  <c r="E90" i="2"/>
  <c r="S89" i="2"/>
  <c r="N89" i="2"/>
  <c r="P89" i="2" s="1"/>
  <c r="I89" i="2"/>
  <c r="E89" i="2"/>
  <c r="S88" i="2"/>
  <c r="N88" i="2"/>
  <c r="P88" i="2" s="1"/>
  <c r="I88" i="2"/>
  <c r="E88" i="2"/>
  <c r="R87" i="2"/>
  <c r="Q87" i="2"/>
  <c r="O87" i="2"/>
  <c r="M87" i="2"/>
  <c r="L87" i="2"/>
  <c r="K87" i="2"/>
  <c r="J87" i="2"/>
  <c r="H87" i="2"/>
  <c r="G87" i="2"/>
  <c r="F87" i="2"/>
  <c r="D87" i="2"/>
  <c r="S86" i="2"/>
  <c r="N86" i="2"/>
  <c r="P86" i="2" s="1"/>
  <c r="I86" i="2"/>
  <c r="E86" i="2"/>
  <c r="S85" i="2"/>
  <c r="N85" i="2"/>
  <c r="P85" i="2" s="1"/>
  <c r="I85" i="2"/>
  <c r="E85" i="2"/>
  <c r="S84" i="2"/>
  <c r="N84" i="2"/>
  <c r="P84" i="2" s="1"/>
  <c r="I84" i="2"/>
  <c r="E84" i="2"/>
  <c r="S83" i="2"/>
  <c r="N83" i="2"/>
  <c r="P83" i="2" s="1"/>
  <c r="I83" i="2"/>
  <c r="E83" i="2"/>
  <c r="S82" i="2"/>
  <c r="N82" i="2"/>
  <c r="P82" i="2" s="1"/>
  <c r="I82" i="2"/>
  <c r="E82" i="2"/>
  <c r="S81" i="2"/>
  <c r="N81" i="2"/>
  <c r="P81" i="2" s="1"/>
  <c r="I81" i="2"/>
  <c r="E81" i="2"/>
  <c r="S80" i="2"/>
  <c r="N80" i="2"/>
  <c r="P80" i="2" s="1"/>
  <c r="I80" i="2"/>
  <c r="E80" i="2"/>
  <c r="S79" i="2"/>
  <c r="N79" i="2"/>
  <c r="P79" i="2" s="1"/>
  <c r="I79" i="2"/>
  <c r="E79" i="2"/>
  <c r="S78" i="2"/>
  <c r="N78" i="2"/>
  <c r="P78" i="2" s="1"/>
  <c r="I78" i="2"/>
  <c r="E78" i="2"/>
  <c r="S77" i="2"/>
  <c r="N77" i="2"/>
  <c r="P77" i="2" s="1"/>
  <c r="I77" i="2"/>
  <c r="E77" i="2"/>
  <c r="S76" i="2"/>
  <c r="N76" i="2"/>
  <c r="P76" i="2" s="1"/>
  <c r="I76" i="2"/>
  <c r="E76" i="2"/>
  <c r="R75" i="2"/>
  <c r="Q75" i="2"/>
  <c r="O75" i="2"/>
  <c r="M75" i="2"/>
  <c r="L75" i="2"/>
  <c r="K75" i="2"/>
  <c r="J75" i="2"/>
  <c r="H75" i="2"/>
  <c r="G75" i="2"/>
  <c r="F75" i="2"/>
  <c r="D75" i="2"/>
  <c r="S74" i="2"/>
  <c r="N74" i="2"/>
  <c r="P74" i="2" s="1"/>
  <c r="I74" i="2"/>
  <c r="E74" i="2"/>
  <c r="S73" i="2"/>
  <c r="N73" i="2"/>
  <c r="P73" i="2" s="1"/>
  <c r="I73" i="2"/>
  <c r="E73" i="2"/>
  <c r="S72" i="2"/>
  <c r="N72" i="2"/>
  <c r="P72" i="2" s="1"/>
  <c r="I72" i="2"/>
  <c r="E72" i="2"/>
  <c r="S71" i="2"/>
  <c r="N71" i="2"/>
  <c r="P71" i="2" s="1"/>
  <c r="I71" i="2"/>
  <c r="E71" i="2"/>
  <c r="S70" i="2"/>
  <c r="N70" i="2"/>
  <c r="P70" i="2" s="1"/>
  <c r="I70" i="2"/>
  <c r="E70" i="2"/>
  <c r="S69" i="2"/>
  <c r="P69" i="2"/>
  <c r="I69" i="2"/>
  <c r="E69" i="2"/>
  <c r="S68" i="2"/>
  <c r="N68" i="2"/>
  <c r="I68" i="2"/>
  <c r="E68" i="2"/>
  <c r="R67" i="2"/>
  <c r="Q67" i="2"/>
  <c r="O67" i="2"/>
  <c r="M67" i="2"/>
  <c r="L67" i="2"/>
  <c r="K67" i="2"/>
  <c r="J67" i="2"/>
  <c r="H67" i="2"/>
  <c r="G67" i="2"/>
  <c r="F67" i="2"/>
  <c r="D67" i="2"/>
  <c r="S66" i="2"/>
  <c r="N66" i="2"/>
  <c r="I66" i="2"/>
  <c r="E66" i="2"/>
  <c r="S65" i="2"/>
  <c r="N65" i="2"/>
  <c r="P65" i="2" s="1"/>
  <c r="I65" i="2"/>
  <c r="E65" i="2"/>
  <c r="S64" i="2"/>
  <c r="N64" i="2"/>
  <c r="P64" i="2" s="1"/>
  <c r="I64" i="2"/>
  <c r="E64" i="2"/>
  <c r="S63" i="2"/>
  <c r="N63" i="2"/>
  <c r="P63" i="2" s="1"/>
  <c r="I63" i="2"/>
  <c r="E63" i="2"/>
  <c r="S62" i="2"/>
  <c r="N62" i="2"/>
  <c r="P62" i="2" s="1"/>
  <c r="I62" i="2"/>
  <c r="E62" i="2"/>
  <c r="R61" i="2"/>
  <c r="Q61" i="2"/>
  <c r="O61" i="2"/>
  <c r="M61" i="2"/>
  <c r="L61" i="2"/>
  <c r="K61" i="2"/>
  <c r="J61" i="2"/>
  <c r="H61" i="2"/>
  <c r="G61" i="2"/>
  <c r="F61" i="2"/>
  <c r="D61" i="2"/>
  <c r="S60" i="2"/>
  <c r="N60" i="2"/>
  <c r="P60" i="2" s="1"/>
  <c r="I60" i="2"/>
  <c r="E60" i="2"/>
  <c r="S59" i="2"/>
  <c r="N59" i="2"/>
  <c r="P59" i="2" s="1"/>
  <c r="I59" i="2"/>
  <c r="E59" i="2"/>
  <c r="S58" i="2"/>
  <c r="N58" i="2"/>
  <c r="P58" i="2" s="1"/>
  <c r="I58" i="2"/>
  <c r="E58" i="2"/>
  <c r="S57" i="2"/>
  <c r="N57" i="2"/>
  <c r="P57" i="2" s="1"/>
  <c r="I57" i="2"/>
  <c r="E57" i="2"/>
  <c r="R56" i="2"/>
  <c r="Q56" i="2"/>
  <c r="O56" i="2"/>
  <c r="M56" i="2"/>
  <c r="L56" i="2"/>
  <c r="K56" i="2"/>
  <c r="J56" i="2"/>
  <c r="H56" i="2"/>
  <c r="G56" i="2"/>
  <c r="F56" i="2"/>
  <c r="D56" i="2"/>
  <c r="S55" i="2"/>
  <c r="N55" i="2"/>
  <c r="P55" i="2" s="1"/>
  <c r="I55" i="2"/>
  <c r="E55" i="2"/>
  <c r="S54" i="2"/>
  <c r="N54" i="2"/>
  <c r="P54" i="2" s="1"/>
  <c r="I54" i="2"/>
  <c r="E54" i="2"/>
  <c r="S53" i="2"/>
  <c r="N53" i="2"/>
  <c r="P53" i="2" s="1"/>
  <c r="I53" i="2"/>
  <c r="E53" i="2"/>
  <c r="S52" i="2"/>
  <c r="N52" i="2"/>
  <c r="P52" i="2" s="1"/>
  <c r="I52" i="2"/>
  <c r="E52" i="2"/>
  <c r="R51" i="2"/>
  <c r="Q51" i="2"/>
  <c r="O51" i="2"/>
  <c r="M51" i="2"/>
  <c r="L51" i="2"/>
  <c r="K51" i="2"/>
  <c r="J51" i="2"/>
  <c r="H51" i="2"/>
  <c r="G51" i="2"/>
  <c r="F51" i="2"/>
  <c r="D51" i="2"/>
  <c r="S50" i="2"/>
  <c r="N50" i="2"/>
  <c r="P50" i="2" s="1"/>
  <c r="I50" i="2"/>
  <c r="E50" i="2"/>
  <c r="S49" i="2"/>
  <c r="N49" i="2"/>
  <c r="P49" i="2" s="1"/>
  <c r="I49" i="2"/>
  <c r="E49" i="2"/>
  <c r="S48" i="2"/>
  <c r="N48" i="2"/>
  <c r="P48" i="2" s="1"/>
  <c r="I48" i="2"/>
  <c r="E48" i="2"/>
  <c r="S47" i="2"/>
  <c r="N47" i="2"/>
  <c r="P47" i="2" s="1"/>
  <c r="I47" i="2"/>
  <c r="E47" i="2"/>
  <c r="R46" i="2"/>
  <c r="Q46" i="2"/>
  <c r="O46" i="2"/>
  <c r="M46" i="2"/>
  <c r="L46" i="2"/>
  <c r="K46" i="2"/>
  <c r="J46" i="2"/>
  <c r="H46" i="2"/>
  <c r="G46" i="2"/>
  <c r="F46" i="2"/>
  <c r="D46" i="2"/>
  <c r="S45" i="2"/>
  <c r="N45" i="2"/>
  <c r="P45" i="2" s="1"/>
  <c r="I45" i="2"/>
  <c r="E45" i="2"/>
  <c r="S44" i="2"/>
  <c r="N44" i="2"/>
  <c r="P44" i="2" s="1"/>
  <c r="I44" i="2"/>
  <c r="E44" i="2"/>
  <c r="S43" i="2"/>
  <c r="N43" i="2"/>
  <c r="P43" i="2" s="1"/>
  <c r="I43" i="2"/>
  <c r="E43" i="2"/>
  <c r="S42" i="2"/>
  <c r="N42" i="2"/>
  <c r="P42" i="2" s="1"/>
  <c r="I42" i="2"/>
  <c r="E42" i="2"/>
  <c r="S41" i="2"/>
  <c r="N41" i="2"/>
  <c r="P41" i="2" s="1"/>
  <c r="I41" i="2"/>
  <c r="E41" i="2"/>
  <c r="S40" i="2"/>
  <c r="N40" i="2"/>
  <c r="P40" i="2" s="1"/>
  <c r="I40" i="2"/>
  <c r="E40" i="2"/>
  <c r="S39" i="2"/>
  <c r="N39" i="2"/>
  <c r="P39" i="2" s="1"/>
  <c r="I39" i="2"/>
  <c r="E39" i="2"/>
  <c r="S38" i="2"/>
  <c r="N38" i="2"/>
  <c r="P38" i="2" s="1"/>
  <c r="I38" i="2"/>
  <c r="E38" i="2"/>
  <c r="S37" i="2"/>
  <c r="N37" i="2"/>
  <c r="P37" i="2" s="1"/>
  <c r="I37" i="2"/>
  <c r="E37" i="2"/>
  <c r="S36" i="2"/>
  <c r="N36" i="2"/>
  <c r="P36" i="2" s="1"/>
  <c r="I36" i="2"/>
  <c r="E36" i="2"/>
  <c r="S35" i="2"/>
  <c r="N35" i="2"/>
  <c r="P35" i="2" s="1"/>
  <c r="I35" i="2"/>
  <c r="E35" i="2"/>
  <c r="S34" i="2"/>
  <c r="N34" i="2"/>
  <c r="I34" i="2"/>
  <c r="E34" i="2"/>
  <c r="R33" i="2"/>
  <c r="Q33" i="2"/>
  <c r="O33" i="2"/>
  <c r="M33" i="2"/>
  <c r="L33" i="2"/>
  <c r="K33" i="2"/>
  <c r="J33" i="2"/>
  <c r="H33" i="2"/>
  <c r="G33" i="2"/>
  <c r="F33" i="2"/>
  <c r="S32" i="2"/>
  <c r="N32" i="2"/>
  <c r="P32" i="2" s="1"/>
  <c r="I32" i="2"/>
  <c r="E32" i="2"/>
  <c r="S31" i="2"/>
  <c r="N31" i="2"/>
  <c r="P31" i="2" s="1"/>
  <c r="I31" i="2"/>
  <c r="E31" i="2"/>
  <c r="S30" i="2"/>
  <c r="N30" i="2"/>
  <c r="P30" i="2" s="1"/>
  <c r="I30" i="2"/>
  <c r="E30" i="2"/>
  <c r="S29" i="2"/>
  <c r="N29" i="2"/>
  <c r="P29" i="2" s="1"/>
  <c r="I29" i="2"/>
  <c r="E29" i="2"/>
  <c r="S28" i="2"/>
  <c r="N28" i="2"/>
  <c r="P28" i="2" s="1"/>
  <c r="I28" i="2"/>
  <c r="E28" i="2"/>
  <c r="S27" i="2"/>
  <c r="N27" i="2"/>
  <c r="P27" i="2" s="1"/>
  <c r="I27" i="2"/>
  <c r="E27" i="2"/>
  <c r="S26" i="2"/>
  <c r="N26" i="2"/>
  <c r="P26" i="2" s="1"/>
  <c r="I26" i="2"/>
  <c r="E26" i="2"/>
  <c r="S25" i="2"/>
  <c r="N25" i="2"/>
  <c r="P25" i="2" s="1"/>
  <c r="I25" i="2"/>
  <c r="E25" i="2"/>
  <c r="S24" i="2"/>
  <c r="N24" i="2"/>
  <c r="P24" i="2" s="1"/>
  <c r="I24" i="2"/>
  <c r="E24" i="2"/>
  <c r="R23" i="2"/>
  <c r="Q23" i="2"/>
  <c r="O23" i="2"/>
  <c r="M23" i="2"/>
  <c r="L23" i="2"/>
  <c r="K23" i="2"/>
  <c r="J23" i="2"/>
  <c r="H23" i="2"/>
  <c r="G23" i="2"/>
  <c r="F23" i="2"/>
  <c r="D23" i="2"/>
  <c r="S22" i="2"/>
  <c r="N22" i="2"/>
  <c r="P22" i="2" s="1"/>
  <c r="I22" i="2"/>
  <c r="E22" i="2"/>
  <c r="S21" i="2"/>
  <c r="N21" i="2"/>
  <c r="P21" i="2" s="1"/>
  <c r="I21" i="2"/>
  <c r="E21" i="2"/>
  <c r="S20" i="2"/>
  <c r="N20" i="2"/>
  <c r="P20" i="2" s="1"/>
  <c r="I20" i="2"/>
  <c r="E20" i="2"/>
  <c r="S19" i="2"/>
  <c r="N19" i="2"/>
  <c r="P19" i="2" s="1"/>
  <c r="I19" i="2"/>
  <c r="E19" i="2"/>
  <c r="S18" i="2"/>
  <c r="N18" i="2"/>
  <c r="P18" i="2" s="1"/>
  <c r="I18" i="2"/>
  <c r="E18" i="2"/>
  <c r="S17" i="2"/>
  <c r="N17" i="2"/>
  <c r="P17" i="2" s="1"/>
  <c r="I17" i="2"/>
  <c r="E17" i="2"/>
  <c r="S16" i="2"/>
  <c r="N16" i="2"/>
  <c r="I16" i="2"/>
  <c r="E16" i="2"/>
  <c r="R15" i="2"/>
  <c r="Q15" i="2"/>
  <c r="O15" i="2"/>
  <c r="M15" i="2"/>
  <c r="L15" i="2"/>
  <c r="K15" i="2"/>
  <c r="J15" i="2"/>
  <c r="H15" i="2"/>
  <c r="G15" i="2"/>
  <c r="F15" i="2"/>
  <c r="D15" i="2"/>
  <c r="S14" i="2"/>
  <c r="N14" i="2"/>
  <c r="P14" i="2" s="1"/>
  <c r="I14" i="2"/>
  <c r="E14" i="2"/>
  <c r="S13" i="2"/>
  <c r="N13" i="2"/>
  <c r="P13" i="2" s="1"/>
  <c r="I13" i="2"/>
  <c r="E13" i="2"/>
  <c r="S12" i="2"/>
  <c r="N12" i="2"/>
  <c r="P12" i="2" s="1"/>
  <c r="I12" i="2"/>
  <c r="E12" i="2"/>
  <c r="S11" i="2"/>
  <c r="N11" i="2"/>
  <c r="P11" i="2" s="1"/>
  <c r="I11" i="2"/>
  <c r="E11" i="2"/>
  <c r="S10" i="2"/>
  <c r="N10" i="2"/>
  <c r="P10" i="2" s="1"/>
  <c r="I10" i="2"/>
  <c r="E10" i="2"/>
  <c r="S9" i="2"/>
  <c r="N9" i="2"/>
  <c r="I9" i="2"/>
  <c r="E9" i="2"/>
  <c r="N15" i="2" l="1"/>
  <c r="T86" i="2"/>
  <c r="T10" i="2"/>
  <c r="T11" i="2"/>
  <c r="T48" i="2"/>
  <c r="T69" i="2"/>
  <c r="T70" i="2"/>
  <c r="T71" i="2"/>
  <c r="T37" i="2"/>
  <c r="T41" i="2"/>
  <c r="T55" i="2"/>
  <c r="T64" i="2"/>
  <c r="T65" i="2"/>
  <c r="T78" i="2"/>
  <c r="T22" i="2"/>
  <c r="T25" i="2"/>
  <c r="T30" i="2"/>
  <c r="N23" i="2"/>
  <c r="N46" i="2"/>
  <c r="T45" i="2"/>
  <c r="T81" i="2"/>
  <c r="P9" i="2"/>
  <c r="T9" i="2" s="1"/>
  <c r="T12" i="2"/>
  <c r="T19" i="2"/>
  <c r="T29" i="2"/>
  <c r="T40" i="2"/>
  <c r="N56" i="2"/>
  <c r="T54" i="2"/>
  <c r="T57" i="2"/>
  <c r="T59" i="2"/>
  <c r="T82" i="2"/>
  <c r="T17" i="2"/>
  <c r="T26" i="2"/>
  <c r="T32" i="2"/>
  <c r="T47" i="2"/>
  <c r="T58" i="2"/>
  <c r="T74" i="2"/>
  <c r="T77" i="2"/>
  <c r="T85" i="2"/>
  <c r="T88" i="2"/>
  <c r="T18" i="2"/>
  <c r="T24" i="2"/>
  <c r="T36" i="2"/>
  <c r="T44" i="2"/>
  <c r="T52" i="2"/>
  <c r="T63" i="2"/>
  <c r="N67" i="2"/>
  <c r="T89" i="2"/>
  <c r="T20" i="2"/>
  <c r="T27" i="2"/>
  <c r="T13" i="2"/>
  <c r="P16" i="2"/>
  <c r="T16" i="2" s="1"/>
  <c r="T38" i="2"/>
  <c r="T62" i="2"/>
  <c r="T90" i="2"/>
  <c r="T28" i="2"/>
  <c r="T31" i="2"/>
  <c r="N51" i="2"/>
  <c r="T53" i="2"/>
  <c r="T60" i="2"/>
  <c r="P66" i="2"/>
  <c r="T66" i="2" s="1"/>
  <c r="N75" i="2"/>
  <c r="P68" i="2"/>
  <c r="T68" i="2" s="1"/>
  <c r="N33" i="2"/>
  <c r="T35" i="2"/>
  <c r="T43" i="2"/>
  <c r="T50" i="2"/>
  <c r="T73" i="2"/>
  <c r="T80" i="2"/>
  <c r="T83" i="2"/>
  <c r="T21" i="2"/>
  <c r="P34" i="2"/>
  <c r="T34" i="2" s="1"/>
  <c r="T14" i="2"/>
  <c r="T39" i="2"/>
  <c r="T42" i="2"/>
  <c r="T49" i="2"/>
  <c r="N61" i="2"/>
  <c r="T72" i="2"/>
  <c r="T76" i="2"/>
  <c r="T79" i="2"/>
  <c r="T84" i="2"/>
  <c r="T91" i="2"/>
  <c r="N87" i="2"/>
  <c r="T46" i="2" l="1"/>
  <c r="T23" i="2"/>
  <c r="T51" i="2"/>
  <c r="T87" i="2"/>
  <c r="T75" i="2"/>
  <c r="T33" i="2"/>
  <c r="T61" i="2"/>
  <c r="T56" i="2"/>
  <c r="T67" i="2"/>
  <c r="N178" i="2" l="1"/>
  <c r="N168" i="2"/>
  <c r="N155" i="2"/>
  <c r="N145" i="2"/>
  <c r="N140" i="2"/>
  <c r="N131" i="2"/>
  <c r="N127" i="2"/>
  <c r="N181" i="2"/>
  <c r="N180" i="2"/>
  <c r="N137" i="2"/>
  <c r="N123" i="2"/>
  <c r="N93" i="2"/>
  <c r="P93" i="2" s="1"/>
  <c r="N92" i="2"/>
  <c r="P92" i="2" s="1"/>
  <c r="N95" i="2" l="1"/>
  <c r="N179" i="2" l="1"/>
  <c r="N177" i="2"/>
  <c r="N176" i="2"/>
  <c r="N174" i="2"/>
  <c r="N173" i="2"/>
  <c r="N172" i="2"/>
  <c r="N171" i="2"/>
  <c r="N170" i="2"/>
  <c r="N169" i="2"/>
  <c r="N167" i="2"/>
  <c r="N166" i="2"/>
  <c r="N165" i="2"/>
  <c r="N164" i="2"/>
  <c r="N163" i="2"/>
  <c r="N162" i="2"/>
  <c r="N161" i="2"/>
  <c r="N160" i="2"/>
  <c r="N159" i="2"/>
  <c r="N158" i="2"/>
  <c r="N157" i="2"/>
  <c r="N156" i="2"/>
  <c r="N154" i="2"/>
  <c r="N153" i="2"/>
  <c r="N152" i="2"/>
  <c r="N151" i="2"/>
  <c r="N150" i="2"/>
  <c r="N149" i="2"/>
  <c r="N148" i="2"/>
  <c r="N147" i="2"/>
  <c r="N146" i="2"/>
  <c r="N144" i="2"/>
  <c r="N143" i="2"/>
  <c r="N141" i="2"/>
  <c r="N139" i="2"/>
  <c r="N138" i="2"/>
  <c r="N135" i="2"/>
  <c r="N134" i="2"/>
  <c r="N133" i="2"/>
  <c r="N132" i="2"/>
  <c r="N130" i="2"/>
  <c r="N129" i="2"/>
  <c r="N128" i="2"/>
  <c r="N126" i="2"/>
  <c r="N125" i="2"/>
  <c r="N124" i="2"/>
  <c r="N121" i="2"/>
  <c r="N120" i="2"/>
  <c r="N119" i="2"/>
  <c r="N118" i="2"/>
  <c r="N117" i="2"/>
  <c r="N116" i="2"/>
  <c r="N115" i="2"/>
  <c r="N114" i="2"/>
  <c r="N113" i="2"/>
  <c r="N111" i="2"/>
  <c r="N110" i="2"/>
  <c r="N109" i="2"/>
  <c r="N108" i="2"/>
  <c r="N107" i="2"/>
  <c r="N106" i="2"/>
  <c r="N105" i="2"/>
  <c r="N104" i="2"/>
  <c r="N103" i="2"/>
  <c r="N102" i="2"/>
  <c r="N97" i="2"/>
  <c r="N100" i="2"/>
  <c r="N99" i="2"/>
  <c r="N98" i="2"/>
  <c r="S180" i="2" l="1"/>
  <c r="P180" i="2"/>
  <c r="I180" i="2"/>
  <c r="E180" i="2"/>
  <c r="S133" i="2"/>
  <c r="P133" i="2"/>
  <c r="I133" i="2"/>
  <c r="E133" i="2"/>
  <c r="S132" i="2"/>
  <c r="P132" i="2"/>
  <c r="I132" i="2"/>
  <c r="E132" i="2"/>
  <c r="S131" i="2"/>
  <c r="P131" i="2"/>
  <c r="I131" i="2"/>
  <c r="E131" i="2"/>
  <c r="S129" i="2"/>
  <c r="P129" i="2"/>
  <c r="I129" i="2"/>
  <c r="E129" i="2"/>
  <c r="S128" i="2"/>
  <c r="P128" i="2"/>
  <c r="I128" i="2"/>
  <c r="E128" i="2"/>
  <c r="S120" i="2"/>
  <c r="P120" i="2"/>
  <c r="I120" i="2"/>
  <c r="E120" i="2"/>
  <c r="S121" i="2"/>
  <c r="P121" i="2"/>
  <c r="I121" i="2"/>
  <c r="E121" i="2"/>
  <c r="S117" i="2"/>
  <c r="P117" i="2"/>
  <c r="I117" i="2"/>
  <c r="E117" i="2"/>
  <c r="S115" i="2"/>
  <c r="P115" i="2"/>
  <c r="I115" i="2"/>
  <c r="E115" i="2"/>
  <c r="S116" i="2"/>
  <c r="P116" i="2"/>
  <c r="I116" i="2"/>
  <c r="E116" i="2"/>
  <c r="S114" i="2"/>
  <c r="P114" i="2"/>
  <c r="I114" i="2"/>
  <c r="E114" i="2"/>
  <c r="S100" i="2"/>
  <c r="P100" i="2"/>
  <c r="I100" i="2"/>
  <c r="E100" i="2"/>
  <c r="S99" i="2"/>
  <c r="P99" i="2"/>
  <c r="I99" i="2"/>
  <c r="E99" i="2"/>
  <c r="T180" i="2" l="1"/>
  <c r="T131" i="2"/>
  <c r="T132" i="2"/>
  <c r="T133" i="2"/>
  <c r="T128" i="2"/>
  <c r="T129" i="2"/>
  <c r="T116" i="2"/>
  <c r="T117" i="2"/>
  <c r="T121" i="2"/>
  <c r="T120" i="2"/>
  <c r="T114" i="2"/>
  <c r="T115" i="2"/>
  <c r="T99" i="2"/>
  <c r="T100" i="2"/>
  <c r="S141" i="2" l="1"/>
  <c r="P141" i="2"/>
  <c r="I141" i="2"/>
  <c r="E141" i="2"/>
  <c r="S140" i="2"/>
  <c r="P140" i="2"/>
  <c r="I140" i="2"/>
  <c r="E140" i="2"/>
  <c r="S139" i="2"/>
  <c r="P139" i="2"/>
  <c r="I139" i="2"/>
  <c r="E139" i="2"/>
  <c r="S138" i="2"/>
  <c r="P138" i="2"/>
  <c r="I138" i="2"/>
  <c r="E138" i="2"/>
  <c r="S137" i="2"/>
  <c r="P137" i="2"/>
  <c r="I137" i="2"/>
  <c r="E137" i="2"/>
  <c r="S119" i="2"/>
  <c r="P119" i="2"/>
  <c r="I119" i="2"/>
  <c r="E119" i="2"/>
  <c r="S118" i="2"/>
  <c r="P118" i="2"/>
  <c r="I118" i="2"/>
  <c r="E118" i="2"/>
  <c r="S113" i="2"/>
  <c r="P113" i="2"/>
  <c r="I113" i="2"/>
  <c r="E113" i="2"/>
  <c r="S111" i="2"/>
  <c r="P111" i="2"/>
  <c r="I111" i="2"/>
  <c r="E111" i="2"/>
  <c r="S110" i="2"/>
  <c r="P110" i="2"/>
  <c r="I110" i="2"/>
  <c r="E110" i="2"/>
  <c r="S109" i="2"/>
  <c r="P109" i="2"/>
  <c r="I109" i="2"/>
  <c r="E109" i="2"/>
  <c r="S108" i="2"/>
  <c r="P108" i="2"/>
  <c r="I108" i="2"/>
  <c r="E108" i="2"/>
  <c r="S107" i="2"/>
  <c r="P107" i="2"/>
  <c r="I107" i="2"/>
  <c r="E107" i="2"/>
  <c r="S106" i="2"/>
  <c r="P106" i="2"/>
  <c r="I106" i="2"/>
  <c r="E106" i="2"/>
  <c r="S105" i="2"/>
  <c r="P105" i="2"/>
  <c r="I105" i="2"/>
  <c r="E105" i="2"/>
  <c r="S104" i="2"/>
  <c r="P104" i="2"/>
  <c r="I104" i="2"/>
  <c r="E104" i="2"/>
  <c r="S103" i="2"/>
  <c r="P103" i="2"/>
  <c r="I103" i="2"/>
  <c r="E103" i="2"/>
  <c r="S102" i="2"/>
  <c r="P102" i="2"/>
  <c r="I102" i="2"/>
  <c r="E102" i="2"/>
  <c r="S98" i="2"/>
  <c r="P98" i="2"/>
  <c r="I98" i="2"/>
  <c r="E98" i="2"/>
  <c r="S97" i="2"/>
  <c r="P97" i="2"/>
  <c r="I97" i="2"/>
  <c r="E97" i="2"/>
  <c r="T107" i="2" l="1"/>
  <c r="T139" i="2"/>
  <c r="T118" i="2"/>
  <c r="T108" i="2"/>
  <c r="T110" i="2"/>
  <c r="T111" i="2"/>
  <c r="T119" i="2"/>
  <c r="T109" i="2"/>
  <c r="T113" i="2"/>
  <c r="T137" i="2"/>
  <c r="T103" i="2"/>
  <c r="T141" i="2"/>
  <c r="T138" i="2"/>
  <c r="T140" i="2"/>
  <c r="T102" i="2"/>
  <c r="T104" i="2"/>
  <c r="T106" i="2"/>
  <c r="T105" i="2"/>
  <c r="T97" i="2"/>
  <c r="T98" i="2"/>
  <c r="S181" i="2" l="1"/>
  <c r="S179" i="2"/>
  <c r="S178" i="2"/>
  <c r="S177" i="2"/>
  <c r="S176" i="2"/>
  <c r="E171" i="2"/>
  <c r="O136" i="2" l="1"/>
  <c r="S95" i="2"/>
  <c r="P95" i="2"/>
  <c r="I95" i="2"/>
  <c r="E95" i="2"/>
  <c r="T95" i="2" l="1"/>
  <c r="R112" i="2" l="1"/>
  <c r="Q112" i="2"/>
  <c r="O112" i="2"/>
  <c r="M112" i="2"/>
  <c r="L112" i="2"/>
  <c r="K112" i="2"/>
  <c r="J112" i="2"/>
  <c r="H112" i="2"/>
  <c r="G112" i="2"/>
  <c r="F112" i="2"/>
  <c r="D112" i="2"/>
  <c r="R101" i="2"/>
  <c r="Q101" i="2"/>
  <c r="O101" i="2"/>
  <c r="M101" i="2"/>
  <c r="L101" i="2"/>
  <c r="K101" i="2"/>
  <c r="J101" i="2"/>
  <c r="H101" i="2"/>
  <c r="G101" i="2"/>
  <c r="F101" i="2"/>
  <c r="D101" i="2"/>
  <c r="S93" i="2"/>
  <c r="I93" i="2"/>
  <c r="E93" i="2"/>
  <c r="S92" i="2"/>
  <c r="I92" i="2"/>
  <c r="E92" i="2"/>
  <c r="N112" i="2" l="1"/>
  <c r="T93" i="2"/>
  <c r="N101" i="2"/>
  <c r="T92" i="2"/>
  <c r="T112" i="2" l="1"/>
  <c r="T101" i="2"/>
  <c r="E177" i="2" l="1"/>
  <c r="I177" i="2"/>
  <c r="P177" i="2" l="1"/>
  <c r="T177" i="2" l="1"/>
  <c r="P181" i="2" l="1"/>
  <c r="I181" i="2"/>
  <c r="E181" i="2"/>
  <c r="P179" i="2"/>
  <c r="I179" i="2"/>
  <c r="E179" i="2"/>
  <c r="P178" i="2"/>
  <c r="I178" i="2"/>
  <c r="E178" i="2"/>
  <c r="P176" i="2"/>
  <c r="I176" i="2"/>
  <c r="E176" i="2"/>
  <c r="S123" i="2"/>
  <c r="P123" i="2"/>
  <c r="I123" i="2"/>
  <c r="E123" i="2"/>
  <c r="S135" i="2"/>
  <c r="P135" i="2"/>
  <c r="I135" i="2"/>
  <c r="E135" i="2"/>
  <c r="S134" i="2"/>
  <c r="P134" i="2"/>
  <c r="I134" i="2"/>
  <c r="E134" i="2"/>
  <c r="S130" i="2"/>
  <c r="P130" i="2"/>
  <c r="I130" i="2"/>
  <c r="E130" i="2"/>
  <c r="S127" i="2"/>
  <c r="P127" i="2"/>
  <c r="I127" i="2"/>
  <c r="E127" i="2"/>
  <c r="S126" i="2"/>
  <c r="P126" i="2"/>
  <c r="I126" i="2"/>
  <c r="E126" i="2"/>
  <c r="S125" i="2"/>
  <c r="P125" i="2"/>
  <c r="I125" i="2"/>
  <c r="E125" i="2"/>
  <c r="S124" i="2"/>
  <c r="I124" i="2"/>
  <c r="E124" i="2"/>
  <c r="T127" i="2" l="1"/>
  <c r="T125" i="2"/>
  <c r="T130" i="2"/>
  <c r="T135" i="2"/>
  <c r="T134" i="2"/>
  <c r="T123" i="2"/>
  <c r="T181" i="2"/>
  <c r="T178" i="2"/>
  <c r="T179" i="2"/>
  <c r="T126" i="2"/>
  <c r="P124" i="2"/>
  <c r="T124" i="2" s="1"/>
  <c r="I174" i="2" l="1"/>
  <c r="I173" i="2"/>
  <c r="I172" i="2"/>
  <c r="I171" i="2"/>
  <c r="I170" i="2"/>
  <c r="I169" i="2"/>
  <c r="I168" i="2"/>
  <c r="I167" i="2"/>
  <c r="I143" i="2"/>
  <c r="I166" i="2"/>
  <c r="I165" i="2"/>
  <c r="I164" i="2"/>
  <c r="I163" i="2"/>
  <c r="I162" i="2"/>
  <c r="I161" i="2"/>
  <c r="I146" i="2"/>
  <c r="I160" i="2"/>
  <c r="I159" i="2"/>
  <c r="I158" i="2"/>
  <c r="I157" i="2"/>
  <c r="I145" i="2"/>
  <c r="I156" i="2"/>
  <c r="I155" i="2"/>
  <c r="I154" i="2"/>
  <c r="I153" i="2"/>
  <c r="I152" i="2"/>
  <c r="I151" i="2"/>
  <c r="I144" i="2"/>
  <c r="I150" i="2"/>
  <c r="I149" i="2"/>
  <c r="I148" i="2"/>
  <c r="I147" i="2"/>
  <c r="T8" i="2" l="1"/>
  <c r="U86" i="2" l="1"/>
  <c r="U65" i="2"/>
  <c r="U11" i="2"/>
  <c r="U81" i="2"/>
  <c r="U45" i="2"/>
  <c r="U25" i="2"/>
  <c r="U41" i="2"/>
  <c r="U47" i="2"/>
  <c r="U30" i="2"/>
  <c r="U37" i="2"/>
  <c r="U48" i="2"/>
  <c r="U78" i="2"/>
  <c r="U64" i="2"/>
  <c r="U57" i="2"/>
  <c r="U71" i="2"/>
  <c r="U69" i="2"/>
  <c r="U10" i="2"/>
  <c r="U55" i="2"/>
  <c r="U70" i="2"/>
  <c r="U22" i="2"/>
  <c r="U91" i="2"/>
  <c r="U38" i="2"/>
  <c r="U28" i="2"/>
  <c r="U12" i="2"/>
  <c r="U83" i="2"/>
  <c r="U13" i="2"/>
  <c r="U58" i="2"/>
  <c r="U72" i="2"/>
  <c r="U36" i="2"/>
  <c r="U60" i="2"/>
  <c r="U80" i="2"/>
  <c r="U44" i="2"/>
  <c r="U34" i="2"/>
  <c r="T15" i="2"/>
  <c r="U54" i="2"/>
  <c r="U53" i="2"/>
  <c r="U56" i="2" s="1"/>
  <c r="U59" i="2"/>
  <c r="U19" i="2"/>
  <c r="U27" i="2"/>
  <c r="U16" i="2"/>
  <c r="U50" i="2"/>
  <c r="U90" i="2"/>
  <c r="U40" i="2"/>
  <c r="U84" i="2"/>
  <c r="U39" i="2"/>
  <c r="U32" i="2"/>
  <c r="U63" i="2"/>
  <c r="U79" i="2"/>
  <c r="U43" i="2"/>
  <c r="U52" i="2"/>
  <c r="U17" i="2"/>
  <c r="U73" i="2"/>
  <c r="U77" i="2"/>
  <c r="U24" i="2"/>
  <c r="U35" i="2"/>
  <c r="U85" i="2"/>
  <c r="U68" i="2"/>
  <c r="U21" i="2"/>
  <c r="U74" i="2"/>
  <c r="U49" i="2"/>
  <c r="U18" i="2"/>
  <c r="U31" i="2"/>
  <c r="U26" i="2"/>
  <c r="U29" i="2"/>
  <c r="U76" i="2"/>
  <c r="U66" i="2"/>
  <c r="U82" i="2"/>
  <c r="U14" i="2"/>
  <c r="U88" i="2"/>
  <c r="U20" i="2"/>
  <c r="U42" i="2"/>
  <c r="U89" i="2"/>
  <c r="U9" i="2"/>
  <c r="U62" i="2"/>
  <c r="U133" i="2"/>
  <c r="U180" i="2"/>
  <c r="U131" i="2"/>
  <c r="U132" i="2"/>
  <c r="U120" i="2"/>
  <c r="U129" i="2"/>
  <c r="U128" i="2"/>
  <c r="U117" i="2"/>
  <c r="U121" i="2"/>
  <c r="U116" i="2"/>
  <c r="U115" i="2"/>
  <c r="U114" i="2"/>
  <c r="U100" i="2"/>
  <c r="U99" i="2"/>
  <c r="U118" i="2"/>
  <c r="U107" i="2"/>
  <c r="U139" i="2"/>
  <c r="U103" i="2"/>
  <c r="U110" i="2"/>
  <c r="U138" i="2"/>
  <c r="U106" i="2"/>
  <c r="U97" i="2"/>
  <c r="U137" i="2"/>
  <c r="U108" i="2"/>
  <c r="U141" i="2"/>
  <c r="U119" i="2"/>
  <c r="U109" i="2"/>
  <c r="U104" i="2"/>
  <c r="U111" i="2"/>
  <c r="U102" i="2"/>
  <c r="U113" i="2"/>
  <c r="U98" i="2"/>
  <c r="U140" i="2"/>
  <c r="U105" i="2"/>
  <c r="U95" i="2"/>
  <c r="U93" i="2"/>
  <c r="U92" i="2"/>
  <c r="U177" i="2"/>
  <c r="U179" i="2"/>
  <c r="U127" i="2"/>
  <c r="U123" i="2"/>
  <c r="U181" i="2"/>
  <c r="U134" i="2"/>
  <c r="U178" i="2"/>
  <c r="U125" i="2"/>
  <c r="U124" i="2"/>
  <c r="U126" i="2"/>
  <c r="U135" i="2"/>
  <c r="U130" i="2"/>
  <c r="J27" i="3"/>
  <c r="I27" i="3"/>
  <c r="U23" i="2" l="1"/>
  <c r="U33" i="2"/>
  <c r="U51" i="2"/>
  <c r="U67" i="2"/>
  <c r="U61" i="2"/>
  <c r="U15" i="2"/>
  <c r="U87" i="2"/>
  <c r="U75" i="2"/>
  <c r="U46" i="2"/>
  <c r="U112" i="2"/>
  <c r="U101" i="2"/>
  <c r="T176" i="2" l="1"/>
  <c r="U176" i="2" s="1"/>
  <c r="O94" i="2" l="1"/>
  <c r="O96" i="2" s="1"/>
  <c r="P160" i="2"/>
  <c r="S160" i="2"/>
  <c r="H94" i="2" l="1"/>
  <c r="H96" i="2" s="1"/>
  <c r="H122" i="2"/>
  <c r="H136" i="2" s="1"/>
  <c r="O122" i="2"/>
  <c r="R94" i="2"/>
  <c r="E172" i="2"/>
  <c r="E148" i="2"/>
  <c r="E146" i="2"/>
  <c r="E160" i="2"/>
  <c r="T160" i="2" s="1"/>
  <c r="E170" i="2"/>
  <c r="E169" i="2"/>
  <c r="E174" i="2"/>
  <c r="E159" i="2"/>
  <c r="E158" i="2"/>
  <c r="E173" i="2"/>
  <c r="E168" i="2"/>
  <c r="E167" i="2"/>
  <c r="E143" i="2"/>
  <c r="E166" i="2"/>
  <c r="E157" i="2"/>
  <c r="E165" i="2"/>
  <c r="E150" i="2"/>
  <c r="E147" i="2"/>
  <c r="E145" i="2"/>
  <c r="E156" i="2"/>
  <c r="E164" i="2"/>
  <c r="E163" i="2"/>
  <c r="E155" i="2"/>
  <c r="E154" i="2"/>
  <c r="E162" i="2"/>
  <c r="E149" i="2"/>
  <c r="E153" i="2"/>
  <c r="E152" i="2"/>
  <c r="E161" i="2"/>
  <c r="E151" i="2"/>
  <c r="E144" i="2"/>
  <c r="H142" i="2" l="1"/>
  <c r="H175" i="2"/>
  <c r="O142" i="2"/>
  <c r="O175" i="2" s="1"/>
  <c r="R96" i="2"/>
  <c r="K94" i="2"/>
  <c r="K96" i="2" s="1"/>
  <c r="P172" i="2"/>
  <c r="P148" i="2"/>
  <c r="P170" i="2"/>
  <c r="P169" i="2"/>
  <c r="P174" i="2"/>
  <c r="P159" i="2"/>
  <c r="P158" i="2"/>
  <c r="P173" i="2"/>
  <c r="P168" i="2"/>
  <c r="P167" i="2"/>
  <c r="P143" i="2"/>
  <c r="P157" i="2"/>
  <c r="P165" i="2"/>
  <c r="P150" i="2"/>
  <c r="P147" i="2"/>
  <c r="P145" i="2"/>
  <c r="P156" i="2"/>
  <c r="P164" i="2"/>
  <c r="P163" i="2"/>
  <c r="P162" i="2"/>
  <c r="P153" i="2"/>
  <c r="P152" i="2"/>
  <c r="P161" i="2"/>
  <c r="P144" i="2"/>
  <c r="J94" i="2"/>
  <c r="J96" i="2" s="1"/>
  <c r="S144" i="2"/>
  <c r="S151" i="2"/>
  <c r="S161" i="2"/>
  <c r="S152" i="2"/>
  <c r="S153" i="2"/>
  <c r="S149" i="2"/>
  <c r="S162" i="2"/>
  <c r="S154" i="2"/>
  <c r="S155" i="2"/>
  <c r="S163" i="2"/>
  <c r="S164" i="2"/>
  <c r="S156" i="2"/>
  <c r="S145" i="2"/>
  <c r="S147" i="2"/>
  <c r="S150" i="2"/>
  <c r="S165" i="2"/>
  <c r="S157" i="2"/>
  <c r="S166" i="2"/>
  <c r="S143" i="2"/>
  <c r="S167" i="2"/>
  <c r="S168" i="2"/>
  <c r="S173" i="2"/>
  <c r="S158" i="2"/>
  <c r="S159" i="2"/>
  <c r="S174" i="2"/>
  <c r="S169" i="2"/>
  <c r="S170" i="2"/>
  <c r="S171" i="2"/>
  <c r="S146" i="2"/>
  <c r="S148" i="2"/>
  <c r="S172" i="2"/>
  <c r="P146" i="2"/>
  <c r="P171" i="2"/>
  <c r="P166" i="2"/>
  <c r="P155" i="2"/>
  <c r="P154" i="2"/>
  <c r="P149" i="2"/>
  <c r="P151" i="2"/>
  <c r="J122" i="2" l="1"/>
  <c r="J136" i="2" s="1"/>
  <c r="K122" i="2"/>
  <c r="K136" i="2"/>
  <c r="M94" i="2"/>
  <c r="M96" i="2" s="1"/>
  <c r="R122" i="2"/>
  <c r="R136" i="2" s="1"/>
  <c r="J142" i="2"/>
  <c r="D94" i="2"/>
  <c r="L94" i="2"/>
  <c r="G94" i="2"/>
  <c r="Q94" i="2"/>
  <c r="T146" i="2"/>
  <c r="T165" i="2"/>
  <c r="U165" i="2" s="1"/>
  <c r="T156" i="2"/>
  <c r="T154" i="2"/>
  <c r="T172" i="2"/>
  <c r="T166" i="2"/>
  <c r="T149" i="2"/>
  <c r="T151" i="2"/>
  <c r="T153" i="2"/>
  <c r="T168" i="2"/>
  <c r="T144" i="2"/>
  <c r="T162" i="2"/>
  <c r="T145" i="2"/>
  <c r="T157" i="2"/>
  <c r="T173" i="2"/>
  <c r="T169" i="2"/>
  <c r="T161" i="2"/>
  <c r="T163" i="2"/>
  <c r="T147" i="2"/>
  <c r="T143" i="2"/>
  <c r="T158" i="2"/>
  <c r="T170" i="2"/>
  <c r="T174" i="2"/>
  <c r="T155" i="2"/>
  <c r="T171" i="2"/>
  <c r="U171" i="2" s="1"/>
  <c r="T152" i="2"/>
  <c r="T164" i="2"/>
  <c r="T150" i="2"/>
  <c r="T167" i="2"/>
  <c r="T159" i="2"/>
  <c r="T148" i="2"/>
  <c r="N94" i="2"/>
  <c r="N96" i="2" s="1"/>
  <c r="Q96" i="2" l="1"/>
  <c r="F94" i="2"/>
  <c r="R142" i="2"/>
  <c r="R175" i="2" s="1"/>
  <c r="D96" i="2"/>
  <c r="L96" i="2"/>
  <c r="K142" i="2"/>
  <c r="K175" i="2" s="1"/>
  <c r="Q122" i="2"/>
  <c r="Q136" i="2" s="1"/>
  <c r="M122" i="2"/>
  <c r="G96" i="2"/>
  <c r="J175" i="2"/>
  <c r="U146" i="2"/>
  <c r="U164" i="2"/>
  <c r="U147" i="2"/>
  <c r="U158" i="2"/>
  <c r="U148" i="2"/>
  <c r="U150" i="2"/>
  <c r="U154" i="2"/>
  <c r="U163" i="2"/>
  <c r="U170" i="2"/>
  <c r="U153" i="2"/>
  <c r="U151" i="2"/>
  <c r="U172" i="2"/>
  <c r="U156" i="2"/>
  <c r="U143" i="2"/>
  <c r="U145" i="2"/>
  <c r="U159" i="2"/>
  <c r="U149" i="2"/>
  <c r="U173" i="2"/>
  <c r="U152" i="2"/>
  <c r="U167" i="2"/>
  <c r="U168" i="2"/>
  <c r="U166" i="2"/>
  <c r="Q142" i="2" l="1"/>
  <c r="Q175" i="2" s="1"/>
  <c r="F96" i="2"/>
  <c r="M136" i="2"/>
  <c r="M142" i="2" s="1"/>
  <c r="U157" i="2"/>
  <c r="U144" i="2"/>
  <c r="U155" i="2"/>
  <c r="U160" i="2"/>
  <c r="U162" i="2"/>
  <c r="U161" i="2"/>
  <c r="U174" i="2"/>
  <c r="U169" i="2"/>
  <c r="M175" i="2" l="1"/>
  <c r="N122" i="2"/>
  <c r="N136" i="2" s="1"/>
  <c r="D122" i="2"/>
  <c r="D136" i="2" s="1"/>
  <c r="L122" i="2"/>
  <c r="L136" i="2" s="1"/>
  <c r="L142" i="2" s="1"/>
  <c r="L175" i="2" s="1"/>
  <c r="D142" i="2" l="1"/>
  <c r="N142" i="2"/>
  <c r="N175" i="2" s="1"/>
  <c r="G122" i="2"/>
  <c r="F122" i="2"/>
  <c r="F136" i="2" s="1"/>
  <c r="D175" i="2"/>
  <c r="G136" i="2" l="1"/>
  <c r="G142" i="2" s="1"/>
  <c r="G175" i="2"/>
  <c r="F142" i="2"/>
  <c r="F175" i="2" s="1"/>
  <c r="U94" i="2" l="1"/>
  <c r="U96" i="2" s="1"/>
  <c r="U122" i="2" l="1"/>
  <c r="U136" i="2" s="1"/>
  <c r="T94" i="2" l="1"/>
  <c r="T96" i="2" s="1"/>
  <c r="U142" i="2"/>
  <c r="U175" i="2" s="1"/>
  <c r="T122" i="2" l="1"/>
  <c r="T136" i="2" l="1"/>
  <c r="T142" i="2"/>
  <c r="T175" i="2" s="1"/>
</calcChain>
</file>

<file path=xl/comments1.xml><?xml version="1.0" encoding="utf-8"?>
<comments xmlns="http://schemas.openxmlformats.org/spreadsheetml/2006/main">
  <authors>
    <author>Автор</author>
  </authors>
  <commentList>
    <comment ref="F7" authorId="0" shapeId="0">
      <text>
        <r>
          <rPr>
            <b/>
            <sz val="9"/>
            <color indexed="81"/>
            <rFont val="Tahoma"/>
            <family val="2"/>
            <charset val="204"/>
          </rPr>
          <t>Автор:</t>
        </r>
        <r>
          <rPr>
            <sz val="9"/>
            <color indexed="81"/>
            <rFont val="Tahoma"/>
            <family val="2"/>
            <charset val="204"/>
          </rPr>
          <t xml:space="preserve">
раздел 1.3 стр.01, столбец 3</t>
        </r>
      </text>
    </comment>
    <comment ref="G7" authorId="0" shapeId="0">
      <text>
        <r>
          <rPr>
            <b/>
            <sz val="9"/>
            <color indexed="81"/>
            <rFont val="Tahoma"/>
            <family val="2"/>
            <charset val="204"/>
          </rPr>
          <t>Автор:</t>
        </r>
        <r>
          <rPr>
            <sz val="9"/>
            <color indexed="81"/>
            <rFont val="Tahoma"/>
            <family val="2"/>
            <charset val="204"/>
          </rPr>
          <t xml:space="preserve">
раздел 2.3 стр.01, столбец 3</t>
        </r>
      </text>
    </comment>
    <comment ref="J7" authorId="0" shapeId="0">
      <text>
        <r>
          <rPr>
            <b/>
            <sz val="9"/>
            <color indexed="81"/>
            <rFont val="Tahoma"/>
            <family val="2"/>
            <charset val="204"/>
          </rPr>
          <t>Автор:</t>
        </r>
        <r>
          <rPr>
            <sz val="9"/>
            <color indexed="81"/>
            <rFont val="Tahoma"/>
            <family val="2"/>
            <charset val="204"/>
          </rPr>
          <t xml:space="preserve">
раздел 2.4 стр.01 (столбец 3)</t>
        </r>
      </text>
    </comment>
    <comment ref="K7" authorId="0" shapeId="0">
      <text>
        <r>
          <rPr>
            <b/>
            <sz val="9"/>
            <color indexed="81"/>
            <rFont val="Tahoma"/>
            <family val="2"/>
            <charset val="204"/>
          </rPr>
          <t>Автор:</t>
        </r>
        <r>
          <rPr>
            <sz val="9"/>
            <color indexed="81"/>
            <rFont val="Tahoma"/>
            <family val="2"/>
            <charset val="204"/>
          </rPr>
          <t xml:space="preserve">
2.4 стр.01 (столбец 7)</t>
        </r>
      </text>
    </comment>
    <comment ref="L7" authorId="0" shapeId="0">
      <text>
        <r>
          <rPr>
            <b/>
            <sz val="9"/>
            <color indexed="81"/>
            <rFont val="Tahoma"/>
            <family val="2"/>
            <charset val="204"/>
          </rPr>
          <t>Автор:</t>
        </r>
        <r>
          <rPr>
            <sz val="9"/>
            <color indexed="81"/>
            <rFont val="Tahoma"/>
            <family val="2"/>
            <charset val="204"/>
          </rPr>
          <t xml:space="preserve">
2.4 стр.01 (столбец 8)</t>
        </r>
      </text>
    </comment>
    <comment ref="M7" authorId="0" shapeId="0">
      <text>
        <r>
          <rPr>
            <b/>
            <sz val="9"/>
            <color indexed="81"/>
            <rFont val="Tahoma"/>
            <family val="2"/>
            <charset val="204"/>
          </rPr>
          <t>Автор:</t>
        </r>
        <r>
          <rPr>
            <sz val="9"/>
            <color indexed="81"/>
            <rFont val="Tahoma"/>
            <family val="2"/>
            <charset val="204"/>
          </rPr>
          <t xml:space="preserve">
раздел 2.1.2 стр.23
раздел 2.1.3 стр.11</t>
        </r>
      </text>
    </comment>
    <comment ref="Q7" authorId="0" shapeId="0">
      <text>
        <r>
          <rPr>
            <b/>
            <sz val="9"/>
            <color indexed="81"/>
            <rFont val="Tahoma"/>
            <family val="2"/>
            <charset val="204"/>
          </rPr>
          <t>Автор:</t>
        </r>
        <r>
          <rPr>
            <sz val="9"/>
            <color indexed="81"/>
            <rFont val="Tahoma"/>
            <family val="2"/>
            <charset val="204"/>
          </rPr>
          <t xml:space="preserve">
раздел 3.1 стр.07</t>
        </r>
      </text>
    </comment>
  </commentList>
</comments>
</file>

<file path=xl/sharedStrings.xml><?xml version="1.0" encoding="utf-8"?>
<sst xmlns="http://schemas.openxmlformats.org/spreadsheetml/2006/main" count="575" uniqueCount="228">
  <si>
    <t>МО</t>
  </si>
  <si>
    <t>Городской округ "Александровск-Сахалинский"</t>
  </si>
  <si>
    <t>Анивский городской округ</t>
  </si>
  <si>
    <t>Городской округ Долинский</t>
  </si>
  <si>
    <t>Корсаковский городской округ</t>
  </si>
  <si>
    <t>Курильский городской округ</t>
  </si>
  <si>
    <t>Макаровский городской округ</t>
  </si>
  <si>
    <t>Невельский городской округ</t>
  </si>
  <si>
    <t>Городской округ Ногликский</t>
  </si>
  <si>
    <t>Городской округ«Охинский»</t>
  </si>
  <si>
    <t>Поронайский городской округ</t>
  </si>
  <si>
    <t>Городской округ «Смирныховский»</t>
  </si>
  <si>
    <t>Северо-Курильский городской округ</t>
  </si>
  <si>
    <t>Томаринский городской округ</t>
  </si>
  <si>
    <t>Тымовский городской округ</t>
  </si>
  <si>
    <t>Углегорский городской округ</t>
  </si>
  <si>
    <t>Холмский городской округ</t>
  </si>
  <si>
    <t>Южно-Курильский городской округ</t>
  </si>
  <si>
    <t>Городской округ «город Южно-Сахалинск»</t>
  </si>
  <si>
    <t>Итого по МО</t>
  </si>
  <si>
    <t>Показатель 1</t>
  </si>
  <si>
    <r>
      <rPr>
        <b/>
        <sz val="10"/>
        <rFont val="Arial"/>
        <family val="2"/>
        <charset val="204"/>
      </rPr>
      <t xml:space="preserve">Учебный год: </t>
    </r>
    <r>
      <rPr>
        <sz val="10"/>
        <rFont val="Arial"/>
        <family val="2"/>
        <charset val="204"/>
      </rPr>
      <t>2020/2021</t>
    </r>
  </si>
  <si>
    <r>
      <rPr>
        <b/>
        <sz val="10"/>
        <rFont val="Arial"/>
        <family val="2"/>
        <charset val="204"/>
      </rPr>
      <t xml:space="preserve">Форма ФГСН: </t>
    </r>
    <r>
      <rPr>
        <sz val="10"/>
        <rFont val="Arial"/>
        <family val="2"/>
        <charset val="204"/>
      </rPr>
      <t>ОО-1</t>
    </r>
  </si>
  <si>
    <r>
      <rPr>
        <b/>
        <sz val="10"/>
        <rFont val="Arial"/>
        <family val="2"/>
        <charset val="204"/>
      </rPr>
      <t xml:space="preserve">Вид отчёта: </t>
    </r>
    <r>
      <rPr>
        <sz val="10"/>
        <rFont val="Arial"/>
        <family val="2"/>
        <charset val="204"/>
      </rPr>
      <t>Подробный</t>
    </r>
  </si>
  <si>
    <r>
      <rPr>
        <b/>
        <sz val="10"/>
        <rFont val="Arial"/>
        <family val="2"/>
        <charset val="204"/>
      </rPr>
      <t xml:space="preserve">Свод: </t>
    </r>
    <r>
      <rPr>
        <sz val="10"/>
        <rFont val="Arial"/>
        <family val="2"/>
        <charset val="204"/>
      </rPr>
      <t>по строкам</t>
    </r>
  </si>
  <si>
    <r>
      <rPr>
        <b/>
        <sz val="10"/>
        <rFont val="Arial"/>
        <family val="2"/>
        <charset val="204"/>
      </rPr>
      <t xml:space="preserve">Раздел: </t>
    </r>
    <r>
      <rPr>
        <sz val="10"/>
        <rFont val="Arial"/>
        <family val="2"/>
        <charset val="204"/>
      </rPr>
      <t>2016. Форма ОО-1. Раздел 2.3.1. Числ. обуч. с исп. сет. формы реализ. образ. программ, с примен. электрон. обучения и дистанц. образ. технологий. Обуч. по индивид. учебным планам, на дому и в медиц. организ. (классы очного обучения)</t>
    </r>
  </si>
  <si>
    <r>
      <rPr>
        <b/>
        <sz val="10"/>
        <rFont val="Arial"/>
        <family val="2"/>
        <charset val="204"/>
      </rPr>
      <t xml:space="preserve">Графа: </t>
    </r>
    <r>
      <rPr>
        <sz val="10"/>
        <rFont val="Arial"/>
        <family val="2"/>
        <charset val="204"/>
      </rPr>
      <t>Все классы, кроме классов для обучающихся с ограниченными возможностями здоровья - Всего</t>
    </r>
  </si>
  <si>
    <t>Кол-во обучающихся по разделу 1</t>
  </si>
  <si>
    <t>Кол-во обучающихся по разделу 2</t>
  </si>
  <si>
    <t>Кол-во обучающихся по программам образования обучающихся с умственной отсталостью (интеллектуальными нарушениями)</t>
  </si>
  <si>
    <t>Кол-во обучающихся по программам НОО</t>
  </si>
  <si>
    <t>Кол-во обучающихся по программам ООО</t>
  </si>
  <si>
    <t>Кол-во обучающихся по программам СОО</t>
  </si>
  <si>
    <r>
      <rPr>
        <b/>
        <sz val="10"/>
        <rFont val="Arial"/>
        <family val="2"/>
        <charset val="204"/>
      </rPr>
      <t xml:space="preserve">Форма ФГСН: </t>
    </r>
    <r>
      <rPr>
        <sz val="10"/>
        <rFont val="Arial"/>
        <family val="2"/>
        <charset val="204"/>
      </rPr>
      <t>ОО-1</t>
    </r>
  </si>
  <si>
    <r>
      <rPr>
        <b/>
        <sz val="10"/>
        <rFont val="Arial"/>
        <family val="2"/>
        <charset val="204"/>
      </rPr>
      <t xml:space="preserve">Вид отчёта: </t>
    </r>
    <r>
      <rPr>
        <sz val="10"/>
        <rFont val="Arial"/>
        <family val="2"/>
        <charset val="204"/>
      </rPr>
      <t>Подробный</t>
    </r>
  </si>
  <si>
    <r>
      <rPr>
        <b/>
        <sz val="10"/>
        <rFont val="Arial"/>
        <family val="2"/>
        <charset val="204"/>
      </rPr>
      <t xml:space="preserve">Раздел: </t>
    </r>
    <r>
      <rPr>
        <sz val="10"/>
        <rFont val="Arial"/>
        <family val="2"/>
        <charset val="204"/>
      </rPr>
      <t>2016. Форма ОО-1. Раздел 2.4.1. Сведения о классах, классах-комплектах (классы очного обучения)</t>
    </r>
  </si>
  <si>
    <r>
      <rPr>
        <b/>
        <sz val="10"/>
        <rFont val="Arial"/>
        <family val="2"/>
        <charset val="204"/>
      </rPr>
      <t xml:space="preserve">Свод: </t>
    </r>
    <r>
      <rPr>
        <sz val="10"/>
        <rFont val="Arial"/>
        <family val="2"/>
        <charset val="204"/>
      </rPr>
      <t>по строкам</t>
    </r>
  </si>
  <si>
    <r>
      <rPr>
        <b/>
        <sz val="10"/>
        <rFont val="Arial"/>
        <family val="2"/>
        <charset val="204"/>
      </rPr>
      <t xml:space="preserve">Графа: </t>
    </r>
    <r>
      <rPr>
        <sz val="10"/>
        <rFont val="Arial"/>
        <family val="2"/>
        <charset val="204"/>
      </rPr>
      <t>Всего классов и классов-комплектов (сумма гр. 4, 5)</t>
    </r>
  </si>
  <si>
    <r>
      <rPr>
        <b/>
        <sz val="10"/>
        <rFont val="Arial"/>
        <family val="2"/>
        <charset val="204"/>
      </rPr>
      <t xml:space="preserve">Учебный год: </t>
    </r>
    <r>
      <rPr>
        <sz val="10"/>
        <rFont val="Arial"/>
        <family val="2"/>
        <charset val="204"/>
      </rPr>
      <t>2020/2021</t>
    </r>
  </si>
  <si>
    <t>Всего классов и классов-комплектов</t>
  </si>
  <si>
    <t>Всего классов и классов-комплектов (очного обучения)</t>
  </si>
  <si>
    <t>Всего классов и классов-комплектов (заочного обучения)</t>
  </si>
  <si>
    <t>Всего классов и классов-комплектов (очно-заочного обучения)</t>
  </si>
  <si>
    <r>
      <rPr>
        <b/>
        <sz val="10"/>
        <rFont val="Arial"/>
        <family val="2"/>
        <charset val="204"/>
      </rPr>
      <t xml:space="preserve">Раздел: </t>
    </r>
    <r>
      <rPr>
        <sz val="10"/>
        <rFont val="Arial"/>
        <family val="2"/>
        <charset val="204"/>
      </rPr>
      <t>2016. Форма ОО-1. Раздел 2.4.2. Сведения о классах, классах-комплектах (классы очно-заочного обучения)</t>
    </r>
  </si>
  <si>
    <t>Всего классов из ОО-1</t>
  </si>
  <si>
    <r>
      <rPr>
        <b/>
        <sz val="10"/>
        <rFont val="Arial"/>
        <family val="2"/>
        <charset val="204"/>
      </rPr>
      <t xml:space="preserve">Раздел: </t>
    </r>
    <r>
      <rPr>
        <sz val="10"/>
        <rFont val="Arial"/>
        <family val="2"/>
        <charset val="204"/>
      </rPr>
      <t>2016. Форма ОО-1. Раздел 3.1. Распределение численности персонала по уровню образования и полу</t>
    </r>
  </si>
  <si>
    <r>
      <rPr>
        <b/>
        <sz val="10"/>
        <rFont val="Arial"/>
        <family val="2"/>
        <charset val="204"/>
      </rPr>
      <t xml:space="preserve">Графа: </t>
    </r>
    <r>
      <rPr>
        <sz val="10"/>
        <rFont val="Arial"/>
        <family val="2"/>
        <charset val="204"/>
      </rPr>
      <t>Всего, человек</t>
    </r>
  </si>
  <si>
    <r>
      <rPr>
        <b/>
        <sz val="10"/>
        <rFont val="Arial"/>
        <family val="2"/>
        <charset val="204"/>
      </rPr>
      <t xml:space="preserve">Раздел: </t>
    </r>
    <r>
      <rPr>
        <sz val="10"/>
        <rFont val="Arial"/>
        <family val="2"/>
        <charset val="204"/>
      </rPr>
      <t>2016. Форма ОО-1. Раздел 2.4.3. Сведения о классах, классах-комплектах (классы заочного обучения)</t>
    </r>
  </si>
  <si>
    <t>Численность учителей</t>
  </si>
  <si>
    <t>Всего учителей по ОО-1</t>
  </si>
  <si>
    <t>Кол-во обучающихся из ОО-1</t>
  </si>
  <si>
    <t>Всего классов для обучающихся с ОВЗ</t>
  </si>
  <si>
    <t>Итоговый показатель</t>
  </si>
  <si>
    <t>СГКСУВОУ зт с. Костромское</t>
  </si>
  <si>
    <t>1.3 стр.02</t>
  </si>
  <si>
    <t>1.3 стр.12</t>
  </si>
  <si>
    <t>1.3 стр.22</t>
  </si>
  <si>
    <t>1.3 стр.32</t>
  </si>
  <si>
    <t>2.3 стр.01</t>
  </si>
  <si>
    <t>2.4 стр.01 (столбец 3)</t>
  </si>
  <si>
    <t>2.4 стр.01 (столбец 7)</t>
  </si>
  <si>
    <t>2.4 стр.01 (столбец 8)</t>
  </si>
  <si>
    <t>2.1.2 стр.23</t>
  </si>
  <si>
    <t>3.1 стр.07</t>
  </si>
  <si>
    <t>формула</t>
  </si>
  <si>
    <t>Итоговый показатель (%)</t>
  </si>
  <si>
    <t>Всего классов для обучающихся с ОВЗ и умств. отсталостью</t>
  </si>
  <si>
    <t>Статус форм ФСН на 26.12.2022</t>
  </si>
  <si>
    <t>Показатель 2 (соответствие раздела 1 и раздела 2 и формы ОО-1)</t>
  </si>
  <si>
    <t>Показатель 3</t>
  </si>
  <si>
    <t>Показатель 4</t>
  </si>
  <si>
    <t>закрыта</t>
  </si>
  <si>
    <t>открыта</t>
  </si>
  <si>
    <t>СОШ пгт. Смирных</t>
  </si>
  <si>
    <t>СОШ с. Буюклы</t>
  </si>
  <si>
    <t>СОШ с. Онор</t>
  </si>
  <si>
    <t>СОШ с. Первомайск</t>
  </si>
  <si>
    <t>СОШ с. Победино</t>
  </si>
  <si>
    <t>В(С)ОШ №2 пгт. Смирных</t>
  </si>
  <si>
    <t>СОШ №2 г. Томари</t>
  </si>
  <si>
    <t>СОШ с. Красногорск</t>
  </si>
  <si>
    <t>СОШ с. Ильинское</t>
  </si>
  <si>
    <t>СОШ с. Пензенское</t>
  </si>
  <si>
    <t>СОШ №1 г. Тымовск</t>
  </si>
  <si>
    <t>СОШ №3 г. Тымовск</t>
  </si>
  <si>
    <t>СОШ с. Адо-Тымово</t>
  </si>
  <si>
    <t>СОШ с. Арги-Паги</t>
  </si>
  <si>
    <t>СОШ с. Воскресеновка</t>
  </si>
  <si>
    <t>СОШ с. Молодежное</t>
  </si>
  <si>
    <t>СОШ с. Ясное</t>
  </si>
  <si>
    <t>СОШ с. Кировское</t>
  </si>
  <si>
    <t>НОШ-Д/С с. Красная Тымь</t>
  </si>
  <si>
    <t>НОШ-Д/С с.Чир-Унвд</t>
  </si>
  <si>
    <t>СОШ №1 г. Углегорска</t>
  </si>
  <si>
    <t>СОШ №5 г. Углегорска</t>
  </si>
  <si>
    <t>СОШ "Синтез" г. Шахтерска</t>
  </si>
  <si>
    <t>ООШ №2 г. Углегорска</t>
  </si>
  <si>
    <t>НОШЭР г. Углегорска</t>
  </si>
  <si>
    <t>СОШ с. Краснополье</t>
  </si>
  <si>
    <t>СОШ с. Лесогорское</t>
  </si>
  <si>
    <t>СОШ с. Поречье</t>
  </si>
  <si>
    <t>СОШ с. Бошняково</t>
  </si>
  <si>
    <t>СОШ №1 г. Холмск</t>
  </si>
  <si>
    <t>СОШ №6 г. Холмск</t>
  </si>
  <si>
    <t>СОШ с. Чапланово</t>
  </si>
  <si>
    <t>СОШ с. Костромское</t>
  </si>
  <si>
    <t>СОШ с. Правда</t>
  </si>
  <si>
    <t>СОШ с. Яблочное</t>
  </si>
  <si>
    <t>О(С)ОШ г. Холмск</t>
  </si>
  <si>
    <t>ООШ с. Пионеры</t>
  </si>
  <si>
    <t>СОШ пгт. Южно-Курильск</t>
  </si>
  <si>
    <t>Центр Обр-я пгт. Южно-Курильск</t>
  </si>
  <si>
    <t>СОШ с. Малокурильское</t>
  </si>
  <si>
    <t>СОШ с. Крабозаводское</t>
  </si>
  <si>
    <t>СОШ №1 г. Южно-Сахалинска</t>
  </si>
  <si>
    <t>СОШ №3 г. Южно-Сахалинска</t>
  </si>
  <si>
    <t>СОШ №4 г. Южно-Сахалинска</t>
  </si>
  <si>
    <t>СОШ №5 г.Южно-Сахалинска</t>
  </si>
  <si>
    <t>СОШ №6 г. Южно-Сахалинска</t>
  </si>
  <si>
    <t>НОШ №7 г. Южно-Сахалинска</t>
  </si>
  <si>
    <t>СОШ №8 г. Южно-Сахалинска</t>
  </si>
  <si>
    <t>СОШ №11 г. Южно-Сахалинска</t>
  </si>
  <si>
    <t>СОШ №13 г. Южно-Сахалинска</t>
  </si>
  <si>
    <t>СОШ №14 г. Южно-Сахалинска</t>
  </si>
  <si>
    <t>СОШ №16 г. Южно-Сахалинска</t>
  </si>
  <si>
    <t>КШ «Надежда» г. Южно-Сахалинска</t>
  </si>
  <si>
    <t>СОШ №18 с .Синегорск</t>
  </si>
  <si>
    <t>СОШ №19 с. Дальнее</t>
  </si>
  <si>
    <t>СОШ №20 г. Южно-Сахалинска</t>
  </si>
  <si>
    <t>НОШ №21 г. Южно-Сахалинска</t>
  </si>
  <si>
    <t>СОШ №22 г. Южно-Сахалинска</t>
  </si>
  <si>
    <t>СОШ №23 г. Южно-Сахалинска</t>
  </si>
  <si>
    <t>СОШ №26 г. Южно-Сахалинска</t>
  </si>
  <si>
    <t>СОШ №30 г. Южно-Сахалинска</t>
  </si>
  <si>
    <t>СОШ №31 г. Южно-Сахалинска</t>
  </si>
  <si>
    <t>СОШ №32 г. Южно-Сахалинска</t>
  </si>
  <si>
    <t>СОШ №34 с. Березняки</t>
  </si>
  <si>
    <t>Гимназия №2 г. Южно-Сахалинска</t>
  </si>
  <si>
    <t>Гимназия №3 г .Южно-Сахалинска</t>
  </si>
  <si>
    <t>Лицей №1 г. Южно-Сахалинска</t>
  </si>
  <si>
    <t>Лицей №2 г. Южно-Сахалинска</t>
  </si>
  <si>
    <t>В(С)ОШ №1 г. Южно-Сахалинска</t>
  </si>
  <si>
    <t>В(С)ОШ №2 г. Южно-Сахалинска</t>
  </si>
  <si>
    <t>ЧНОШ КБ Бридж</t>
  </si>
  <si>
    <t>ОАНО "Эврика"</t>
  </si>
  <si>
    <t>ГКОУШИ "Радуга" пгт. Смирных</t>
  </si>
  <si>
    <t xml:space="preserve">СОШ с.Восток </t>
  </si>
  <si>
    <t>ШИ №3 г. Поронайска</t>
  </si>
  <si>
    <t>СОШ с. Леонидово</t>
  </si>
  <si>
    <t>СОШ №1 г. Поронайска</t>
  </si>
  <si>
    <t xml:space="preserve">СОШ с. Малиновка </t>
  </si>
  <si>
    <t xml:space="preserve">СОШ №2 г. Поронайска </t>
  </si>
  <si>
    <t xml:space="preserve">СОШ №7 г. Поронайска </t>
  </si>
  <si>
    <t xml:space="preserve">СОШ пгт. Вахрушев </t>
  </si>
  <si>
    <t>СОШ с. Гастелло</t>
  </si>
  <si>
    <t xml:space="preserve">СОШ №8 г. Поронайска </t>
  </si>
  <si>
    <t xml:space="preserve">В(С)ОШ г. Поронайска </t>
  </si>
  <si>
    <t>ШИ с.Некрасовка</t>
  </si>
  <si>
    <t>СОШ с.Тунгор</t>
  </si>
  <si>
    <t>СОШ №1 г. Охи</t>
  </si>
  <si>
    <t>СОШ №5 г. Охи</t>
  </si>
  <si>
    <t>СОШ №7 г. Охи</t>
  </si>
  <si>
    <t>ОШ № 4 г.Охи</t>
  </si>
  <si>
    <t>НОШ № 2 г. Охи</t>
  </si>
  <si>
    <t>СОШ с. Ныш</t>
  </si>
  <si>
    <t>СОШ с. Вал</t>
  </si>
  <si>
    <t xml:space="preserve">СОШ №1 пгт. Ноглики </t>
  </si>
  <si>
    <t xml:space="preserve">СОШ №2 пгт. Ноглики </t>
  </si>
  <si>
    <t xml:space="preserve">Гимназия пгт. Ноглики </t>
  </si>
  <si>
    <t>СОШ №3 г. Невельск</t>
  </si>
  <si>
    <t>СОШ №2 г. Невельск</t>
  </si>
  <si>
    <t>СОШ с. Горнозаводск</t>
  </si>
  <si>
    <t>СОШ с. Шебунино</t>
  </si>
  <si>
    <t>ООШ с. Восточное</t>
  </si>
  <si>
    <t>СОШ с. Новое</t>
  </si>
  <si>
    <t>НОШ с. Поречье</t>
  </si>
  <si>
    <t>СОШ г. Макарова</t>
  </si>
  <si>
    <r>
      <t xml:space="preserve">СОШ </t>
    </r>
    <r>
      <rPr>
        <sz val="11"/>
        <rFont val="Calibri"/>
        <family val="2"/>
        <charset val="204"/>
        <scheme val="minor"/>
      </rPr>
      <t>г. Курильска</t>
    </r>
  </si>
  <si>
    <r>
      <t xml:space="preserve">СОШ с. </t>
    </r>
    <r>
      <rPr>
        <sz val="11"/>
        <rFont val="Calibri"/>
        <family val="2"/>
        <charset val="204"/>
        <scheme val="minor"/>
      </rPr>
      <t xml:space="preserve">Горячие Ключи </t>
    </r>
  </si>
  <si>
    <r>
      <t xml:space="preserve">СОШ с. </t>
    </r>
    <r>
      <rPr>
        <sz val="11"/>
        <rFont val="Calibri"/>
        <family val="2"/>
        <charset val="204"/>
        <scheme val="minor"/>
      </rPr>
      <t xml:space="preserve">Буревесник </t>
    </r>
  </si>
  <si>
    <r>
      <t>СОШ с</t>
    </r>
    <r>
      <rPr>
        <sz val="11"/>
        <rFont val="Calibri"/>
        <family val="2"/>
        <charset val="204"/>
        <scheme val="minor"/>
      </rPr>
      <t xml:space="preserve">. Рейдово </t>
    </r>
  </si>
  <si>
    <t>СОШ с. Новиково</t>
  </si>
  <si>
    <t>СОШ №1 г. Корсакова</t>
  </si>
  <si>
    <t>СОШ №2 г. Корсакова</t>
  </si>
  <si>
    <t>СОШ №3 г. Корсакова</t>
  </si>
  <si>
    <t>СОШ №4 г. Корсакова</t>
  </si>
  <si>
    <t>НОШ №5 г. Корсакова</t>
  </si>
  <si>
    <t>СОШ №6 г. Корсакова</t>
  </si>
  <si>
    <t>СОШ с. Дачное</t>
  </si>
  <si>
    <t>СОШ с. Соловьевка</t>
  </si>
  <si>
    <t>СОШ с. Чапаево</t>
  </si>
  <si>
    <t>СОШ с. Раздольное</t>
  </si>
  <si>
    <t>СОШ с.Озерское</t>
  </si>
  <si>
    <t>СОШ с. Быков</t>
  </si>
  <si>
    <t xml:space="preserve">СОШ №1 г. Долинска </t>
  </si>
  <si>
    <t>СОШ №2 г. Долинска</t>
  </si>
  <si>
    <t xml:space="preserve">СОШ с. Взморье </t>
  </si>
  <si>
    <t xml:space="preserve">СОШ с. Покровка </t>
  </si>
  <si>
    <t xml:space="preserve">СОШ с. Советское </t>
  </si>
  <si>
    <t xml:space="preserve">СОШ с. Сокол </t>
  </si>
  <si>
    <t xml:space="preserve">СОШ с. Стародубское </t>
  </si>
  <si>
    <t xml:space="preserve">СОШ с.Углезаводск </t>
  </si>
  <si>
    <t>СОШ №1 г. Анива</t>
  </si>
  <si>
    <t>СОШ №2 г. Анива</t>
  </si>
  <si>
    <t>СОШ №4 с.Таранай</t>
  </si>
  <si>
    <t>СОШ №5 с. Троицкое</t>
  </si>
  <si>
    <t>НОШ №7 с. Успенское</t>
  </si>
  <si>
    <t>НОШ №6 с. Троицкое</t>
  </si>
  <si>
    <t>СОШ №3 с. Огоньки</t>
  </si>
  <si>
    <t>СШИ с. Виахту</t>
  </si>
  <si>
    <t>СОШ с. Хоэ</t>
  </si>
  <si>
    <t>СОШ №1 г. Александровск-Сахалинский</t>
  </si>
  <si>
    <t>СОШ №2 г. Александровск-Сахалинский</t>
  </si>
  <si>
    <t>СОШ №6 г. Александровск-Сахалинский</t>
  </si>
  <si>
    <t>СОШ с. Мгачи</t>
  </si>
  <si>
    <t>Краткое наименование ООО
(унифицировано для мониторинга)</t>
  </si>
  <si>
    <t>Лицей "Надежда" г. Холмск</t>
  </si>
  <si>
    <t>СОШ №8 г. Холмск</t>
  </si>
  <si>
    <t>СОШ №9 г. Холмск</t>
  </si>
  <si>
    <t>СОШ с. Чехов</t>
  </si>
  <si>
    <t>Кадетская школа г. Южно-Сахалинска</t>
  </si>
  <si>
    <t>Восточная гимназия г. Южно-Сахалинска</t>
  </si>
  <si>
    <t>Гимназия № 1 г. Южно-Сахалинска</t>
  </si>
  <si>
    <t>ГКОУШИ г. Поронайск</t>
  </si>
  <si>
    <t xml:space="preserve">СКШИ г. Долинск </t>
  </si>
  <si>
    <t>СОШ г.Северо-Курильск</t>
  </si>
  <si>
    <t>ОКУ г. Холмск</t>
  </si>
  <si>
    <t>ШДС им. Рикорда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</si>
</sst>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rgb="FF000000"/>
      <name val="Calibri"/>
      <family val="2"/>
      <charset val="204"/>
      <scheme val="minor"/>
    </font>
    <font>
      <b/>
      <sz val="11"/>
      <color theme="1"/>
      <name val="Calibri"/>
      <family val="2"/>
      <charset val="204"/>
      <scheme val="minor"/>
    </font>
    <font>
      <sz val="12"/>
      <color theme="1"/>
      <name val="Calibri"/>
      <family val="2"/>
      <charset val="204"/>
      <scheme val="minor"/>
    </font>
    <font>
      <b/>
      <sz val="9"/>
      <color theme="1"/>
      <name val="Calibri"/>
      <family val="2"/>
      <charset val="204"/>
      <scheme val="minor"/>
    </font>
    <font>
      <sz val="9"/>
      <color theme="1"/>
      <name val="Calibri"/>
      <family val="2"/>
      <charset val="204"/>
      <scheme val="minor"/>
    </font>
    <font>
      <sz val="11"/>
      <name val="Calibri"/>
      <family val="2"/>
      <charset val="204"/>
      <scheme val="minor"/>
    </font>
    <font>
      <b/>
      <sz val="10"/>
      <name val="Arial"/>
      <family val="2"/>
      <charset val="204"/>
    </font>
    <font>
      <sz val="10"/>
      <name val="Arial"/>
      <family val="2"/>
      <charset val="204"/>
    </font>
    <font>
      <sz val="11"/>
      <color rgb="FF111111"/>
      <name val="Cambria"/>
      <family val="1"/>
      <charset val="204"/>
    </font>
    <font>
      <sz val="11"/>
      <color theme="1"/>
      <name val="Cambria"/>
      <family val="1"/>
      <charset val="204"/>
    </font>
    <font>
      <b/>
      <sz val="11"/>
      <color rgb="FF111111"/>
      <name val="Cambria"/>
      <family val="1"/>
      <charset val="204"/>
    </font>
    <font>
      <b/>
      <sz val="10"/>
      <color theme="1"/>
      <name val="Calibri"/>
      <family val="2"/>
      <charset val="204"/>
      <scheme val="minor"/>
    </font>
    <font>
      <sz val="10"/>
      <color theme="1"/>
      <name val="Calibri"/>
      <family val="2"/>
      <charset val="204"/>
      <scheme val="minor"/>
    </font>
    <font>
      <sz val="11"/>
      <color rgb="FF00000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4"/>
      <name val="Calibri"/>
      <family val="2"/>
      <charset val="204"/>
    </font>
    <font>
      <b/>
      <sz val="13"/>
      <color indexed="54"/>
      <name val="Calibri"/>
      <family val="2"/>
      <charset val="204"/>
    </font>
    <font>
      <b/>
      <sz val="11"/>
      <color indexed="54"/>
      <name val="Calibri"/>
      <family val="2"/>
      <charset val="204"/>
    </font>
    <font>
      <b/>
      <sz val="11"/>
      <color indexed="8"/>
      <name val="Calibri"/>
      <family val="2"/>
      <charset val="204"/>
    </font>
    <font>
      <b/>
      <sz val="11"/>
      <color indexed="9"/>
      <name val="Calibri"/>
      <family val="2"/>
      <charset val="204"/>
    </font>
    <font>
      <sz val="18"/>
      <color indexed="54"/>
      <name val="Calibri Light"/>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name val="Calibri"/>
      <family val="2"/>
      <charset val="204"/>
    </font>
    <font>
      <b/>
      <sz val="12"/>
      <color rgb="FF111111"/>
      <name val="Times New Roman"/>
      <family val="1"/>
      <charset val="204"/>
    </font>
    <font>
      <sz val="9"/>
      <color indexed="81"/>
      <name val="Tahoma"/>
      <family val="2"/>
      <charset val="204"/>
    </font>
    <font>
      <b/>
      <sz val="9"/>
      <color indexed="81"/>
      <name val="Tahoma"/>
      <family val="2"/>
      <charset val="204"/>
    </font>
  </fonts>
  <fills count="29">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BEDBF6"/>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rgb="FFBC8FDD"/>
        <bgColor indexed="64"/>
      </patternFill>
    </fill>
    <fill>
      <patternFill patternType="solid">
        <fgColor rgb="FFDFC9EF"/>
        <bgColor indexed="64"/>
      </patternFill>
    </fill>
    <fill>
      <patternFill patternType="solid">
        <fgColor indexed="31"/>
      </patternFill>
    </fill>
    <fill>
      <patternFill patternType="solid">
        <fgColor indexed="27"/>
      </patternFill>
    </fill>
    <fill>
      <patternFill patternType="solid">
        <fgColor indexed="45"/>
      </patternFill>
    </fill>
    <fill>
      <patternFill patternType="solid">
        <fgColor indexed="47"/>
      </patternFill>
    </fill>
    <fill>
      <patternFill patternType="solid">
        <fgColor indexed="42"/>
      </patternFill>
    </fill>
    <fill>
      <patternFill patternType="solid">
        <fgColor indexed="9"/>
      </patternFill>
    </fill>
    <fill>
      <patternFill patternType="solid">
        <fgColor indexed="26"/>
      </patternFill>
    </fill>
    <fill>
      <patternFill patternType="solid">
        <fgColor indexed="44"/>
      </patternFill>
    </fill>
    <fill>
      <patternFill patternType="solid">
        <fgColor indexed="22"/>
      </patternFill>
    </fill>
    <fill>
      <patternFill patternType="solid">
        <fgColor indexed="43"/>
      </patternFill>
    </fill>
    <fill>
      <patternFill patternType="solid">
        <fgColor indexed="51"/>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62"/>
      </patternFill>
    </fill>
    <fill>
      <patternFill patternType="solid">
        <fgColor theme="0" tint="-4.9989318521683403E-2"/>
        <bgColor indexed="64"/>
      </patternFill>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48">
    <xf numFmtId="0" fontId="0" fillId="0" borderId="0"/>
    <xf numFmtId="0" fontId="15" fillId="0" borderId="0"/>
    <xf numFmtId="0" fontId="15" fillId="0" borderId="0"/>
    <xf numFmtId="0" fontId="17" fillId="0" borderId="0"/>
    <xf numFmtId="0" fontId="17" fillId="0" borderId="0"/>
    <xf numFmtId="0" fontId="17" fillId="0" borderId="0"/>
    <xf numFmtId="0" fontId="29" fillId="0" borderId="0"/>
    <xf numFmtId="0" fontId="30" fillId="12" borderId="0" applyNumberFormat="0" applyBorder="0" applyAlignment="0" applyProtection="0"/>
    <xf numFmtId="0" fontId="30" fillId="14"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1" borderId="0" applyNumberFormat="0" applyBorder="0" applyAlignment="0" applyProtection="0"/>
    <xf numFmtId="0" fontId="30" fillId="15" borderId="0" applyNumberFormat="0" applyBorder="0" applyAlignment="0" applyProtection="0"/>
    <xf numFmtId="0" fontId="30" fillId="18" borderId="0" applyNumberFormat="0" applyBorder="0" applyAlignment="0" applyProtection="0"/>
    <xf numFmtId="0" fontId="30" fillId="14"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18" borderId="0" applyNumberFormat="0" applyBorder="0" applyAlignment="0" applyProtection="0"/>
    <xf numFmtId="0" fontId="30" fillId="20" borderId="0" applyNumberFormat="0" applyBorder="0" applyAlignment="0" applyProtection="0"/>
    <xf numFmtId="0" fontId="31" fillId="18" borderId="0" applyNumberFormat="0" applyBorder="0" applyAlignment="0" applyProtection="0"/>
    <xf numFmtId="0" fontId="31" fillId="14"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2"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1" borderId="0" applyNumberFormat="0" applyBorder="0" applyAlignment="0" applyProtection="0"/>
    <xf numFmtId="0" fontId="31" fillId="26" borderId="0" applyNumberFormat="0" applyBorder="0" applyAlignment="0" applyProtection="0"/>
    <xf numFmtId="0" fontId="31" fillId="23" borderId="0" applyNumberFormat="0" applyBorder="0" applyAlignment="0" applyProtection="0"/>
    <xf numFmtId="0" fontId="32" fillId="14" borderId="4" applyNumberFormat="0" applyAlignment="0" applyProtection="0"/>
    <xf numFmtId="0" fontId="33" fillId="19" borderId="5" applyNumberFormat="0" applyAlignment="0" applyProtection="0"/>
    <xf numFmtId="0" fontId="34" fillId="19" borderId="4" applyNumberFormat="0" applyAlignment="0" applyProtection="0"/>
    <xf numFmtId="0" fontId="35" fillId="0" borderId="6" applyNumberFormat="0" applyFill="0" applyAlignment="0" applyProtection="0"/>
    <xf numFmtId="0" fontId="36" fillId="0" borderId="7" applyNumberFormat="0" applyFill="0" applyAlignment="0" applyProtection="0"/>
    <xf numFmtId="0" fontId="37" fillId="0" borderId="8" applyNumberFormat="0" applyFill="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25" borderId="10" applyNumberFormat="0" applyAlignment="0" applyProtection="0"/>
    <xf numFmtId="0" fontId="40" fillId="0" borderId="0" applyNumberFormat="0" applyFill="0" applyBorder="0" applyAlignment="0" applyProtection="0"/>
    <xf numFmtId="0" fontId="41" fillId="20" borderId="0" applyNumberFormat="0" applyBorder="0" applyAlignment="0" applyProtection="0"/>
    <xf numFmtId="0" fontId="42" fillId="13" borderId="0" applyNumberFormat="0" applyBorder="0" applyAlignment="0" applyProtection="0"/>
    <xf numFmtId="0" fontId="43" fillId="0" borderId="0" applyNumberFormat="0" applyFill="0" applyBorder="0" applyAlignment="0" applyProtection="0"/>
    <xf numFmtId="0" fontId="30" fillId="17" borderId="11" applyNumberFormat="0" applyFont="0" applyAlignment="0" applyProtection="0"/>
    <xf numFmtId="0" fontId="44" fillId="0" borderId="12" applyNumberFormat="0" applyFill="0" applyAlignment="0" applyProtection="0"/>
    <xf numFmtId="0" fontId="45" fillId="0" borderId="0" applyNumberFormat="0" applyFill="0" applyBorder="0" applyAlignment="0" applyProtection="0"/>
    <xf numFmtId="0" fontId="46" fillId="15" borderId="0" applyNumberFormat="0" applyBorder="0" applyAlignment="0" applyProtection="0"/>
  </cellStyleXfs>
  <cellXfs count="90">
    <xf numFmtId="0" fontId="0" fillId="0" borderId="0" xfId="0"/>
    <xf numFmtId="0" fontId="19" fillId="0" borderId="0" xfId="0" applyFont="1"/>
    <xf numFmtId="0" fontId="14" fillId="0" borderId="0" xfId="0" applyFont="1"/>
    <xf numFmtId="0" fontId="14" fillId="4" borderId="1" xfId="0" applyFont="1" applyFill="1" applyBorder="1" applyAlignment="1">
      <alignment horizontal="left" vertical="center"/>
    </xf>
    <xf numFmtId="0" fontId="14" fillId="4" borderId="1" xfId="0" applyFont="1" applyFill="1" applyBorder="1" applyAlignment="1">
      <alignment horizontal="center" vertical="center"/>
    </xf>
    <xf numFmtId="0" fontId="16" fillId="4" borderId="1" xfId="0" applyFont="1" applyFill="1" applyBorder="1" applyAlignment="1">
      <alignment horizontal="left" vertical="center" wrapText="1"/>
    </xf>
    <xf numFmtId="0" fontId="14" fillId="0" borderId="0" xfId="0" applyFont="1" applyAlignment="1">
      <alignment horizontal="center" vertical="center"/>
    </xf>
    <xf numFmtId="0" fontId="13" fillId="2" borderId="1" xfId="0" applyFont="1" applyFill="1" applyBorder="1" applyAlignment="1">
      <alignment horizontal="left" vertical="center"/>
    </xf>
    <xf numFmtId="0" fontId="13" fillId="2" borderId="1" xfId="0" applyFont="1" applyFill="1" applyBorder="1" applyAlignment="1">
      <alignment horizontal="center" vertical="center"/>
    </xf>
    <xf numFmtId="0" fontId="13" fillId="2" borderId="1" xfId="0" applyFont="1" applyFill="1" applyBorder="1" applyAlignment="1">
      <alignment horizontal="left" vertical="center" wrapText="1"/>
    </xf>
    <xf numFmtId="0" fontId="13" fillId="0" borderId="0" xfId="0" applyFont="1"/>
    <xf numFmtId="0" fontId="0" fillId="0" borderId="0" xfId="0" applyAlignment="1">
      <alignment horizontal="left"/>
    </xf>
    <xf numFmtId="0" fontId="18" fillId="3" borderId="2"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0" xfId="0" applyFont="1" applyFill="1" applyAlignment="1">
      <alignment horizontal="center" vertical="center" wrapText="1"/>
    </xf>
    <xf numFmtId="0" fontId="18" fillId="7" borderId="1" xfId="0" applyFont="1" applyFill="1" applyBorder="1" applyAlignment="1">
      <alignment horizontal="center" vertical="center" wrapText="1"/>
    </xf>
    <xf numFmtId="0" fontId="18" fillId="7" borderId="2" xfId="0" applyFont="1" applyFill="1" applyBorder="1" applyAlignment="1">
      <alignment horizontal="center" vertical="center" wrapText="1"/>
    </xf>
    <xf numFmtId="1" fontId="24" fillId="0" borderId="2" xfId="0" applyNumberFormat="1" applyFont="1" applyBorder="1" applyAlignment="1">
      <alignment horizontal="center" vertical="center" wrapText="1"/>
    </xf>
    <xf numFmtId="0" fontId="24" fillId="0" borderId="2" xfId="0" applyFont="1" applyBorder="1" applyAlignment="1">
      <alignment horizontal="center" vertical="center" wrapText="1"/>
    </xf>
    <xf numFmtId="0" fontId="24" fillId="0" borderId="1" xfId="0" applyFont="1" applyBorder="1" applyAlignment="1">
      <alignment horizontal="center" vertical="center" wrapText="1"/>
    </xf>
    <xf numFmtId="3" fontId="25" fillId="4" borderId="3" xfId="0" applyNumberFormat="1" applyFont="1" applyFill="1" applyBorder="1" applyAlignment="1">
      <alignment horizontal="center" vertical="center" wrapText="1"/>
    </xf>
    <xf numFmtId="49" fontId="23" fillId="5" borderId="3" xfId="0" applyNumberFormat="1" applyFont="1" applyFill="1" applyBorder="1" applyAlignment="1">
      <alignment horizontal="center" vertical="center" wrapText="1"/>
    </xf>
    <xf numFmtId="1" fontId="23" fillId="10" borderId="3" xfId="0" applyNumberFormat="1" applyFont="1" applyFill="1" applyBorder="1" applyAlignment="1">
      <alignment horizontal="center" vertical="center" wrapText="1"/>
    </xf>
    <xf numFmtId="0" fontId="26" fillId="3" borderId="1" xfId="0" applyFont="1" applyFill="1" applyBorder="1" applyAlignment="1">
      <alignment horizontal="center" vertical="center"/>
    </xf>
    <xf numFmtId="0" fontId="26" fillId="8"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7" fillId="0" borderId="0" xfId="0" applyFont="1"/>
    <xf numFmtId="0" fontId="12" fillId="2" borderId="1" xfId="0" applyFont="1" applyFill="1" applyBorder="1" applyAlignment="1">
      <alignment horizontal="left" vertical="center"/>
    </xf>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11" fillId="0" borderId="0" xfId="0" applyFont="1" applyAlignment="1">
      <alignment horizontal="center" vertical="center"/>
    </xf>
    <xf numFmtId="1" fontId="23" fillId="10" borderId="13" xfId="0" applyNumberFormat="1" applyFont="1" applyFill="1" applyBorder="1" applyAlignment="1">
      <alignment horizontal="center" vertical="center" wrapText="1"/>
    </xf>
    <xf numFmtId="164" fontId="25" fillId="4" borderId="3" xfId="0" applyNumberFormat="1" applyFont="1" applyFill="1" applyBorder="1" applyAlignment="1">
      <alignment horizontal="center" vertical="center" wrapText="1"/>
    </xf>
    <xf numFmtId="1" fontId="24" fillId="0" borderId="1" xfId="0" applyNumberFormat="1" applyFont="1" applyBorder="1" applyAlignment="1">
      <alignment horizontal="center" vertical="center" wrapText="1"/>
    </xf>
    <xf numFmtId="3" fontId="28" fillId="0" borderId="2" xfId="1" applyNumberFormat="1" applyFont="1" applyBorder="1" applyAlignment="1">
      <alignment horizontal="center" vertical="center"/>
    </xf>
    <xf numFmtId="0" fontId="10" fillId="2" borderId="1" xfId="0" applyFont="1" applyFill="1" applyBorder="1" applyAlignment="1">
      <alignment horizontal="left" vertical="center"/>
    </xf>
    <xf numFmtId="0" fontId="48" fillId="0" borderId="0" xfId="0" applyFont="1"/>
    <xf numFmtId="164" fontId="0" fillId="0" borderId="0" xfId="0" applyNumberFormat="1"/>
    <xf numFmtId="0" fontId="9" fillId="2" borderId="14"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4" xfId="0" applyFont="1" applyFill="1" applyBorder="1" applyAlignment="1">
      <alignment horizontal="left" vertical="center" wrapText="1"/>
    </xf>
    <xf numFmtId="0" fontId="24" fillId="0" borderId="14" xfId="0" applyFont="1" applyBorder="1" applyAlignment="1">
      <alignment horizontal="center" vertical="center" wrapText="1"/>
    </xf>
    <xf numFmtId="0" fontId="9" fillId="0" borderId="0" xfId="0" applyFont="1"/>
    <xf numFmtId="0" fontId="9" fillId="4" borderId="14" xfId="0" applyFont="1" applyFill="1" applyBorder="1" applyAlignment="1">
      <alignment horizontal="left" vertical="center"/>
    </xf>
    <xf numFmtId="0" fontId="9" fillId="4" borderId="14" xfId="0" applyFont="1" applyFill="1" applyBorder="1" applyAlignment="1">
      <alignment horizontal="center" vertical="center"/>
    </xf>
    <xf numFmtId="0" fontId="16" fillId="4" borderId="14" xfId="0" applyFont="1" applyFill="1" applyBorder="1" applyAlignment="1">
      <alignment horizontal="left" vertical="center" wrapText="1"/>
    </xf>
    <xf numFmtId="0" fontId="9" fillId="7" borderId="14"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0" borderId="0" xfId="0" applyFont="1"/>
    <xf numFmtId="0" fontId="8" fillId="4" borderId="14" xfId="0" applyFont="1" applyFill="1" applyBorder="1" applyAlignment="1">
      <alignment horizontal="left" vertical="center"/>
    </xf>
    <xf numFmtId="0" fontId="8" fillId="4" borderId="14" xfId="0" applyFont="1" applyFill="1" applyBorder="1" applyAlignment="1">
      <alignment horizontal="center" vertical="center"/>
    </xf>
    <xf numFmtId="1" fontId="24" fillId="0" borderId="14" xfId="0" applyNumberFormat="1" applyFont="1" applyBorder="1" applyAlignment="1">
      <alignment horizontal="center" vertical="center" wrapText="1"/>
    </xf>
    <xf numFmtId="0" fontId="24" fillId="0" borderId="0" xfId="0" applyFont="1" applyAlignment="1">
      <alignment horizontal="center" vertical="center" wrapText="1"/>
    </xf>
    <xf numFmtId="0" fontId="7" fillId="7" borderId="14" xfId="0" applyFont="1" applyFill="1" applyBorder="1" applyAlignment="1">
      <alignment horizontal="left" vertical="center" wrapText="1"/>
    </xf>
    <xf numFmtId="0" fontId="47" fillId="2" borderId="14"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6" fillId="2" borderId="14" xfId="0" applyFont="1" applyFill="1" applyBorder="1" applyAlignment="1">
      <alignment horizontal="left" vertical="center"/>
    </xf>
    <xf numFmtId="0" fontId="6" fillId="2" borderId="14" xfId="0" applyFont="1" applyFill="1" applyBorder="1" applyAlignment="1">
      <alignment horizontal="center" vertical="center"/>
    </xf>
    <xf numFmtId="0" fontId="6" fillId="2" borderId="14" xfId="0" applyFont="1" applyFill="1" applyBorder="1" applyAlignment="1">
      <alignment horizontal="left" vertical="center" wrapText="1"/>
    </xf>
    <xf numFmtId="0" fontId="6" fillId="0" borderId="0" xfId="0" applyFont="1"/>
    <xf numFmtId="0" fontId="6" fillId="4" borderId="14" xfId="0" applyFont="1" applyFill="1" applyBorder="1" applyAlignment="1">
      <alignment horizontal="left" vertical="center"/>
    </xf>
    <xf numFmtId="0" fontId="6" fillId="4" borderId="14" xfId="0" applyFont="1" applyFill="1" applyBorder="1" applyAlignment="1">
      <alignment horizontal="center"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5" fillId="2" borderId="14" xfId="0" applyFont="1" applyFill="1" applyBorder="1" applyAlignment="1">
      <alignment horizontal="left" vertical="center"/>
    </xf>
    <xf numFmtId="0" fontId="5" fillId="2" borderId="14" xfId="0" applyFont="1" applyFill="1" applyBorder="1" applyAlignment="1">
      <alignment horizontal="center" vertical="center"/>
    </xf>
    <xf numFmtId="0" fontId="5" fillId="2" borderId="14" xfId="0" applyFont="1" applyFill="1" applyBorder="1" applyAlignment="1">
      <alignment horizontal="left" vertical="center" wrapText="1"/>
    </xf>
    <xf numFmtId="0" fontId="5" fillId="0" borderId="0" xfId="0" applyFont="1"/>
    <xf numFmtId="1" fontId="24" fillId="0" borderId="2" xfId="0" applyNumberFormat="1" applyFont="1" applyFill="1" applyBorder="1" applyAlignment="1">
      <alignment horizontal="center" vertical="center" wrapText="1"/>
    </xf>
    <xf numFmtId="0" fontId="24" fillId="0" borderId="14" xfId="0" applyFont="1" applyFill="1" applyBorder="1" applyAlignment="1">
      <alignment horizontal="center" vertical="center" wrapText="1"/>
    </xf>
    <xf numFmtId="0" fontId="4" fillId="2" borderId="14"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7" borderId="14"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2" fillId="27" borderId="2" xfId="0" applyFont="1" applyFill="1" applyBorder="1" applyAlignment="1">
      <alignment horizontal="left" vertical="center"/>
    </xf>
    <xf numFmtId="0" fontId="2" fillId="2" borderId="2" xfId="0" applyFont="1" applyFill="1" applyBorder="1" applyAlignment="1">
      <alignment horizontal="center" vertical="center"/>
    </xf>
    <xf numFmtId="0" fontId="2" fillId="2" borderId="14" xfId="0" applyFont="1" applyFill="1" applyBorder="1" applyAlignment="1">
      <alignment horizontal="left" vertical="center" wrapText="1"/>
    </xf>
    <xf numFmtId="0" fontId="2" fillId="0" borderId="0" xfId="0" applyFont="1"/>
    <xf numFmtId="0" fontId="2" fillId="2" borderId="14" xfId="0" applyFont="1" applyFill="1" applyBorder="1" applyAlignment="1">
      <alignment horizontal="left" vertical="center"/>
    </xf>
    <xf numFmtId="0" fontId="2" fillId="4" borderId="14" xfId="0" applyFont="1" applyFill="1" applyBorder="1" applyAlignment="1">
      <alignment horizontal="left" vertical="center"/>
    </xf>
    <xf numFmtId="0" fontId="2" fillId="4" borderId="14" xfId="0" applyFont="1" applyFill="1" applyBorder="1" applyAlignment="1">
      <alignment horizontal="center" vertical="center"/>
    </xf>
    <xf numFmtId="0" fontId="2" fillId="2" borderId="14" xfId="0" applyFont="1" applyFill="1" applyBorder="1" applyAlignment="1">
      <alignment horizontal="center" vertical="center"/>
    </xf>
    <xf numFmtId="0" fontId="2" fillId="27" borderId="14" xfId="0" applyFont="1" applyFill="1" applyBorder="1" applyAlignment="1">
      <alignment horizontal="left" vertical="center" wrapText="1"/>
    </xf>
    <xf numFmtId="0" fontId="47" fillId="28" borderId="14" xfId="0" applyFont="1" applyFill="1" applyBorder="1" applyAlignment="1">
      <alignment horizontal="left" vertical="center" wrapText="1"/>
    </xf>
    <xf numFmtId="0" fontId="2" fillId="28" borderId="14" xfId="0" applyFont="1" applyFill="1" applyBorder="1" applyAlignment="1">
      <alignment horizontal="left" vertical="center" wrapText="1"/>
    </xf>
    <xf numFmtId="0" fontId="2" fillId="0" borderId="0" xfId="0" applyFont="1" applyFill="1"/>
    <xf numFmtId="0" fontId="2" fillId="2" borderId="1" xfId="0" applyFont="1" applyFill="1" applyBorder="1" applyAlignment="1">
      <alignment horizontal="left" vertical="center" wrapText="1"/>
    </xf>
    <xf numFmtId="0" fontId="1" fillId="2" borderId="1" xfId="0" applyFont="1" applyFill="1" applyBorder="1" applyAlignment="1">
      <alignment horizontal="left" vertical="center" wrapText="1"/>
    </xf>
  </cellXfs>
  <cellStyles count="48">
    <cellStyle name="20% — акцент1 2" xfId="7"/>
    <cellStyle name="20% — акцент2 2" xfId="8"/>
    <cellStyle name="20% — акцент3 2" xfId="9"/>
    <cellStyle name="20% — акцент4 2" xfId="10"/>
    <cellStyle name="20% — акцент5 2" xfId="11"/>
    <cellStyle name="20% — акцент6 2" xfId="12"/>
    <cellStyle name="40% — акцент1 2" xfId="13"/>
    <cellStyle name="40% — акцент2 2" xfId="14"/>
    <cellStyle name="40% — акцент3 2" xfId="15"/>
    <cellStyle name="40% — акцент4 2" xfId="16"/>
    <cellStyle name="40% — акцент5 2" xfId="17"/>
    <cellStyle name="40% — акцент6 2" xfId="18"/>
    <cellStyle name="60% — акцент1 2" xfId="19"/>
    <cellStyle name="60% — акцент2 2" xfId="20"/>
    <cellStyle name="60% — акцент3 2" xfId="21"/>
    <cellStyle name="60% — акцент4 2" xfId="22"/>
    <cellStyle name="60% — акцент5 2" xfId="23"/>
    <cellStyle name="60% — акцент6 2" xfId="24"/>
    <cellStyle name="Акцент1 2" xfId="25"/>
    <cellStyle name="Акцент2 2" xfId="26"/>
    <cellStyle name="Акцент3 2" xfId="27"/>
    <cellStyle name="Акцент4 2" xfId="28"/>
    <cellStyle name="Акцент5 2" xfId="29"/>
    <cellStyle name="Акцент6 2" xfId="30"/>
    <cellStyle name="Ввод  2" xfId="31"/>
    <cellStyle name="Вывод 2" xfId="32"/>
    <cellStyle name="Вычисление 2" xfId="33"/>
    <cellStyle name="Заголовок 1 2" xfId="34"/>
    <cellStyle name="Заголовок 2 2" xfId="35"/>
    <cellStyle name="Заголовок 3 2" xfId="36"/>
    <cellStyle name="Заголовок 4 2" xfId="37"/>
    <cellStyle name="Итог 2" xfId="38"/>
    <cellStyle name="Контрольная ячейка 2" xfId="39"/>
    <cellStyle name="Название 2" xfId="40"/>
    <cellStyle name="Нейтральный 2" xfId="41"/>
    <cellStyle name="Обычный" xfId="0" builtinId="0"/>
    <cellStyle name="Обычный 2" xfId="1"/>
    <cellStyle name="Обычный 2 2" xfId="3"/>
    <cellStyle name="Обычный 2 3" xfId="4"/>
    <cellStyle name="Обычный 2 3 2" xfId="5"/>
    <cellStyle name="Обычный 2 4" xfId="2"/>
    <cellStyle name="Обычный 3" xfId="6"/>
    <cellStyle name="Плохой 2" xfId="42"/>
    <cellStyle name="Пояснение 2" xfId="43"/>
    <cellStyle name="Примечание 2" xfId="44"/>
    <cellStyle name="Связанная ячейка 2" xfId="45"/>
    <cellStyle name="Текст предупреждения 2" xfId="46"/>
    <cellStyle name="Хороший 2" xfId="47"/>
  </cellStyles>
  <dxfs count="0"/>
  <tableStyles count="0" defaultTableStyle="TableStyleMedium2" defaultPivotStyle="PivotStyleLight16"/>
  <colors>
    <mruColors>
      <color rgb="FFDFC9EF"/>
      <color rgb="FFBC8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V181"/>
  <sheetViews>
    <sheetView tabSelected="1" zoomScale="70" zoomScaleNormal="70" workbookViewId="0">
      <pane xSplit="3" ySplit="8" topLeftCell="D96" activePane="bottomRight" state="frozen"/>
      <selection pane="topRight" activeCell="D1" sqref="D1"/>
      <selection pane="bottomLeft" activeCell="A9" sqref="A9"/>
      <selection pane="bottomRight" activeCell="A181" sqref="A181"/>
    </sheetView>
  </sheetViews>
  <sheetFormatPr defaultColWidth="9.140625" defaultRowHeight="15" x14ac:dyDescent="0.25"/>
  <cols>
    <col min="1" max="1" width="46.28515625" style="2" customWidth="1"/>
    <col min="2" max="2" width="4.85546875" style="6" customWidth="1"/>
    <col min="3" max="3" width="40.28515625" style="2" customWidth="1"/>
    <col min="4" max="4" width="14.85546875" style="6" customWidth="1"/>
    <col min="5" max="7" width="14.42578125" style="6" customWidth="1"/>
    <col min="8" max="8" width="12.5703125" style="32" customWidth="1"/>
    <col min="9" max="14" width="14.42578125" style="6" customWidth="1"/>
    <col min="15" max="15" width="12.28515625" style="32" customWidth="1"/>
    <col min="16" max="16" width="14.42578125" style="6" customWidth="1"/>
    <col min="17" max="17" width="17.140625" style="6" customWidth="1"/>
    <col min="18" max="18" width="12.7109375" style="32" customWidth="1"/>
    <col min="19" max="21" width="14.42578125" style="6" customWidth="1"/>
    <col min="22" max="16384" width="9.140625" style="2"/>
  </cols>
  <sheetData>
    <row r="1" spans="1:21" hidden="1" x14ac:dyDescent="0.25">
      <c r="G1" t="s">
        <v>21</v>
      </c>
      <c r="H1"/>
      <c r="J1" s="11" t="s">
        <v>38</v>
      </c>
      <c r="K1" t="s">
        <v>38</v>
      </c>
      <c r="L1" t="s">
        <v>38</v>
      </c>
      <c r="M1"/>
      <c r="N1"/>
      <c r="O1"/>
      <c r="Q1" t="s">
        <v>38</v>
      </c>
      <c r="R1"/>
    </row>
    <row r="2" spans="1:21" hidden="1" x14ac:dyDescent="0.25">
      <c r="G2" t="s">
        <v>22</v>
      </c>
      <c r="H2"/>
      <c r="J2" s="11" t="s">
        <v>33</v>
      </c>
      <c r="K2" t="s">
        <v>33</v>
      </c>
      <c r="L2" t="s">
        <v>33</v>
      </c>
      <c r="M2"/>
      <c r="N2"/>
      <c r="O2"/>
      <c r="Q2" t="s">
        <v>33</v>
      </c>
      <c r="R2"/>
    </row>
    <row r="3" spans="1:21" hidden="1" x14ac:dyDescent="0.25">
      <c r="G3" t="s">
        <v>23</v>
      </c>
      <c r="H3"/>
      <c r="J3" s="11" t="s">
        <v>34</v>
      </c>
      <c r="K3" t="s">
        <v>34</v>
      </c>
      <c r="L3" t="s">
        <v>34</v>
      </c>
      <c r="M3"/>
      <c r="N3"/>
      <c r="O3"/>
      <c r="Q3" t="s">
        <v>34</v>
      </c>
      <c r="R3"/>
    </row>
    <row r="4" spans="1:21" hidden="1" x14ac:dyDescent="0.25">
      <c r="G4" t="s">
        <v>25</v>
      </c>
      <c r="H4"/>
      <c r="J4" s="11" t="s">
        <v>35</v>
      </c>
      <c r="K4" t="s">
        <v>43</v>
      </c>
      <c r="L4" t="s">
        <v>47</v>
      </c>
      <c r="M4"/>
      <c r="N4"/>
      <c r="O4"/>
      <c r="Q4" t="s">
        <v>45</v>
      </c>
      <c r="R4"/>
    </row>
    <row r="5" spans="1:21" hidden="1" x14ac:dyDescent="0.25">
      <c r="G5" t="s">
        <v>24</v>
      </c>
      <c r="H5"/>
      <c r="J5" s="11" t="s">
        <v>36</v>
      </c>
      <c r="K5" t="s">
        <v>36</v>
      </c>
      <c r="L5" t="s">
        <v>36</v>
      </c>
      <c r="M5"/>
      <c r="N5"/>
      <c r="O5"/>
      <c r="Q5" t="s">
        <v>36</v>
      </c>
      <c r="R5"/>
    </row>
    <row r="6" spans="1:21" hidden="1" x14ac:dyDescent="0.25">
      <c r="G6" t="s">
        <v>26</v>
      </c>
      <c r="H6"/>
      <c r="J6" s="11" t="s">
        <v>37</v>
      </c>
      <c r="K6" t="s">
        <v>37</v>
      </c>
      <c r="L6" t="s">
        <v>37</v>
      </c>
      <c r="M6"/>
      <c r="N6"/>
      <c r="O6"/>
      <c r="Q6" t="s">
        <v>46</v>
      </c>
      <c r="R6"/>
    </row>
    <row r="7" spans="1:21" s="27" customFormat="1" ht="115.5" customHeight="1" x14ac:dyDescent="0.2">
      <c r="A7" s="23" t="s">
        <v>0</v>
      </c>
      <c r="B7" s="23"/>
      <c r="C7" s="57" t="s">
        <v>215</v>
      </c>
      <c r="D7" s="24" t="s">
        <v>67</v>
      </c>
      <c r="E7" s="25" t="s">
        <v>20</v>
      </c>
      <c r="F7" s="24" t="s">
        <v>27</v>
      </c>
      <c r="G7" s="24" t="s">
        <v>28</v>
      </c>
      <c r="H7" s="26" t="s">
        <v>50</v>
      </c>
      <c r="I7" s="25" t="s">
        <v>68</v>
      </c>
      <c r="J7" s="24" t="s">
        <v>40</v>
      </c>
      <c r="K7" s="24" t="s">
        <v>42</v>
      </c>
      <c r="L7" s="24" t="s">
        <v>41</v>
      </c>
      <c r="M7" s="24" t="s">
        <v>66</v>
      </c>
      <c r="N7" s="24" t="s">
        <v>39</v>
      </c>
      <c r="O7" s="26" t="s">
        <v>44</v>
      </c>
      <c r="P7" s="25" t="s">
        <v>69</v>
      </c>
      <c r="Q7" s="24" t="s">
        <v>48</v>
      </c>
      <c r="R7" s="26" t="s">
        <v>49</v>
      </c>
      <c r="S7" s="25" t="s">
        <v>70</v>
      </c>
      <c r="T7" s="25" t="s">
        <v>52</v>
      </c>
      <c r="U7" s="25" t="s">
        <v>65</v>
      </c>
    </row>
    <row r="8" spans="1:21" s="1" customFormat="1" ht="14.25" customHeight="1" x14ac:dyDescent="0.2">
      <c r="A8" s="12"/>
      <c r="B8" s="13"/>
      <c r="C8" s="13"/>
      <c r="D8" s="14"/>
      <c r="E8" s="14">
        <v>3</v>
      </c>
      <c r="F8" s="16"/>
      <c r="G8" s="16"/>
      <c r="H8" s="16"/>
      <c r="I8" s="14">
        <v>2</v>
      </c>
      <c r="J8" s="15"/>
      <c r="K8" s="16"/>
      <c r="L8" s="16"/>
      <c r="M8" s="16"/>
      <c r="N8" s="16"/>
      <c r="O8" s="16"/>
      <c r="P8" s="14">
        <v>1</v>
      </c>
      <c r="Q8" s="15"/>
      <c r="R8" s="16"/>
      <c r="S8" s="14">
        <v>1</v>
      </c>
      <c r="T8" s="14">
        <f t="shared" ref="T8:T14" si="0">E8+I8+P8+S8</f>
        <v>7</v>
      </c>
      <c r="U8" s="14">
        <v>100</v>
      </c>
    </row>
    <row r="9" spans="1:21" s="79" customFormat="1" ht="30" customHeight="1" x14ac:dyDescent="0.25">
      <c r="A9" s="76" t="s">
        <v>1</v>
      </c>
      <c r="B9" s="77">
        <v>1</v>
      </c>
      <c r="C9" s="78" t="s">
        <v>209</v>
      </c>
      <c r="D9" s="21" t="s">
        <v>71</v>
      </c>
      <c r="E9" s="22">
        <f t="shared" ref="E9:E14" si="1">IF(D9="закрыта",3,0)</f>
        <v>3</v>
      </c>
      <c r="F9" s="17">
        <v>14</v>
      </c>
      <c r="G9" s="18">
        <v>14</v>
      </c>
      <c r="H9" s="17">
        <v>14</v>
      </c>
      <c r="I9" s="22">
        <f>IF(AND(F9=H9,G9=H9,F9=G9),2,(IF(OR(F9=H9,G9=H9),1,0)))</f>
        <v>2</v>
      </c>
      <c r="J9" s="43">
        <v>6</v>
      </c>
      <c r="K9" s="18">
        <v>0</v>
      </c>
      <c r="L9" s="18">
        <v>0</v>
      </c>
      <c r="M9" s="18">
        <v>0</v>
      </c>
      <c r="N9" s="18">
        <f>SUM(J9:M9)</f>
        <v>6</v>
      </c>
      <c r="O9" s="18">
        <v>6</v>
      </c>
      <c r="P9" s="22">
        <f t="shared" ref="P9:P14" si="2">IF(N9=O9,1,0)</f>
        <v>1</v>
      </c>
      <c r="Q9" s="43">
        <v>7</v>
      </c>
      <c r="R9" s="18">
        <v>7</v>
      </c>
      <c r="S9" s="22">
        <f t="shared" ref="S9:S14" si="3">IF(Q9=R9,1,0)</f>
        <v>1</v>
      </c>
      <c r="T9" s="22">
        <f t="shared" si="0"/>
        <v>7</v>
      </c>
      <c r="U9" s="22">
        <f t="shared" ref="U9:U14" si="4">T9*100/$T$8</f>
        <v>100</v>
      </c>
    </row>
    <row r="10" spans="1:21" s="79" customFormat="1" ht="30" customHeight="1" x14ac:dyDescent="0.25">
      <c r="A10" s="80" t="s">
        <v>1</v>
      </c>
      <c r="B10" s="77">
        <v>2</v>
      </c>
      <c r="C10" s="78" t="s">
        <v>210</v>
      </c>
      <c r="D10" s="21" t="s">
        <v>71</v>
      </c>
      <c r="E10" s="22">
        <f t="shared" si="1"/>
        <v>3</v>
      </c>
      <c r="F10" s="17">
        <v>5</v>
      </c>
      <c r="G10" s="18">
        <v>5</v>
      </c>
      <c r="H10" s="17">
        <v>5</v>
      </c>
      <c r="I10" s="22">
        <f t="shared" ref="I10:I14" si="5">IF(AND(F10=H10,G10=H10,F10=G10),2,(IF(OR(F10=H10,G10=H10),1,0)))</f>
        <v>2</v>
      </c>
      <c r="J10" s="43">
        <v>3</v>
      </c>
      <c r="K10" s="18">
        <v>0</v>
      </c>
      <c r="L10" s="18">
        <v>0</v>
      </c>
      <c r="M10" s="18">
        <v>0</v>
      </c>
      <c r="N10" s="18">
        <f>SUM(J10:M10)</f>
        <v>3</v>
      </c>
      <c r="O10" s="18">
        <v>3</v>
      </c>
      <c r="P10" s="22">
        <f t="shared" si="2"/>
        <v>1</v>
      </c>
      <c r="Q10" s="43">
        <v>3</v>
      </c>
      <c r="R10" s="18">
        <v>3</v>
      </c>
      <c r="S10" s="22">
        <f t="shared" si="3"/>
        <v>1</v>
      </c>
      <c r="T10" s="22">
        <f t="shared" si="0"/>
        <v>7</v>
      </c>
      <c r="U10" s="22">
        <f t="shared" si="4"/>
        <v>100</v>
      </c>
    </row>
    <row r="11" spans="1:21" s="79" customFormat="1" ht="30" customHeight="1" x14ac:dyDescent="0.25">
      <c r="A11" s="80" t="s">
        <v>1</v>
      </c>
      <c r="B11" s="77">
        <v>3</v>
      </c>
      <c r="C11" s="78" t="s">
        <v>211</v>
      </c>
      <c r="D11" s="21" t="s">
        <v>71</v>
      </c>
      <c r="E11" s="22">
        <f t="shared" si="1"/>
        <v>3</v>
      </c>
      <c r="F11" s="17">
        <v>301</v>
      </c>
      <c r="G11" s="18">
        <v>301</v>
      </c>
      <c r="H11" s="17">
        <v>301</v>
      </c>
      <c r="I11" s="22">
        <f t="shared" si="5"/>
        <v>2</v>
      </c>
      <c r="J11" s="43">
        <v>13</v>
      </c>
      <c r="K11" s="18">
        <v>0</v>
      </c>
      <c r="L11" s="18">
        <v>0</v>
      </c>
      <c r="M11" s="18">
        <v>0</v>
      </c>
      <c r="N11" s="18">
        <f t="shared" ref="N11:N77" si="6">SUM(J11:M11)</f>
        <v>13</v>
      </c>
      <c r="O11" s="18">
        <v>13</v>
      </c>
      <c r="P11" s="22">
        <f t="shared" si="2"/>
        <v>1</v>
      </c>
      <c r="Q11" s="43">
        <v>20</v>
      </c>
      <c r="R11" s="18">
        <v>20</v>
      </c>
      <c r="S11" s="22">
        <f t="shared" si="3"/>
        <v>1</v>
      </c>
      <c r="T11" s="22">
        <f t="shared" si="0"/>
        <v>7</v>
      </c>
      <c r="U11" s="22">
        <f t="shared" si="4"/>
        <v>100</v>
      </c>
    </row>
    <row r="12" spans="1:21" s="79" customFormat="1" ht="30" customHeight="1" x14ac:dyDescent="0.25">
      <c r="A12" s="80" t="s">
        <v>1</v>
      </c>
      <c r="B12" s="77">
        <v>4</v>
      </c>
      <c r="C12" s="78" t="s">
        <v>212</v>
      </c>
      <c r="D12" s="21" t="s">
        <v>71</v>
      </c>
      <c r="E12" s="22">
        <f t="shared" si="1"/>
        <v>3</v>
      </c>
      <c r="F12" s="17">
        <v>346</v>
      </c>
      <c r="G12" s="18">
        <v>346</v>
      </c>
      <c r="H12" s="17">
        <v>346</v>
      </c>
      <c r="I12" s="22">
        <f t="shared" si="5"/>
        <v>2</v>
      </c>
      <c r="J12" s="43">
        <v>18</v>
      </c>
      <c r="K12" s="18">
        <v>0</v>
      </c>
      <c r="L12" s="18">
        <v>0</v>
      </c>
      <c r="M12" s="18">
        <v>0</v>
      </c>
      <c r="N12" s="18">
        <f t="shared" si="6"/>
        <v>18</v>
      </c>
      <c r="O12" s="18">
        <v>18</v>
      </c>
      <c r="P12" s="22">
        <f t="shared" si="2"/>
        <v>1</v>
      </c>
      <c r="Q12" s="43">
        <v>22</v>
      </c>
      <c r="R12" s="18">
        <v>22</v>
      </c>
      <c r="S12" s="22">
        <f t="shared" si="3"/>
        <v>1</v>
      </c>
      <c r="T12" s="22">
        <f t="shared" si="0"/>
        <v>7</v>
      </c>
      <c r="U12" s="22">
        <f t="shared" si="4"/>
        <v>100</v>
      </c>
    </row>
    <row r="13" spans="1:21" s="79" customFormat="1" ht="30" customHeight="1" x14ac:dyDescent="0.25">
      <c r="A13" s="80" t="s">
        <v>1</v>
      </c>
      <c r="B13" s="77">
        <v>5</v>
      </c>
      <c r="C13" s="78" t="s">
        <v>213</v>
      </c>
      <c r="D13" s="21" t="s">
        <v>71</v>
      </c>
      <c r="E13" s="22">
        <f t="shared" si="1"/>
        <v>3</v>
      </c>
      <c r="F13" s="17">
        <v>323</v>
      </c>
      <c r="G13" s="18">
        <v>323</v>
      </c>
      <c r="H13" s="17">
        <v>323</v>
      </c>
      <c r="I13" s="22">
        <f t="shared" si="5"/>
        <v>2</v>
      </c>
      <c r="J13" s="43">
        <v>16</v>
      </c>
      <c r="K13" s="18">
        <v>0</v>
      </c>
      <c r="L13" s="18">
        <v>0</v>
      </c>
      <c r="M13" s="18">
        <v>1</v>
      </c>
      <c r="N13" s="18">
        <f t="shared" si="6"/>
        <v>17</v>
      </c>
      <c r="O13" s="18">
        <v>17</v>
      </c>
      <c r="P13" s="22">
        <f t="shared" si="2"/>
        <v>1</v>
      </c>
      <c r="Q13" s="43">
        <v>27</v>
      </c>
      <c r="R13" s="18">
        <v>27</v>
      </c>
      <c r="S13" s="22">
        <f t="shared" si="3"/>
        <v>1</v>
      </c>
      <c r="T13" s="22">
        <f t="shared" si="0"/>
        <v>7</v>
      </c>
      <c r="U13" s="22">
        <f t="shared" si="4"/>
        <v>100</v>
      </c>
    </row>
    <row r="14" spans="1:21" s="79" customFormat="1" ht="30" customHeight="1" x14ac:dyDescent="0.25">
      <c r="A14" s="80" t="s">
        <v>1</v>
      </c>
      <c r="B14" s="77">
        <v>6</v>
      </c>
      <c r="C14" s="78" t="s">
        <v>214</v>
      </c>
      <c r="D14" s="21" t="s">
        <v>71</v>
      </c>
      <c r="E14" s="22">
        <f t="shared" si="1"/>
        <v>3</v>
      </c>
      <c r="F14" s="17">
        <v>45</v>
      </c>
      <c r="G14" s="18">
        <v>45</v>
      </c>
      <c r="H14" s="17">
        <v>45</v>
      </c>
      <c r="I14" s="22">
        <f t="shared" si="5"/>
        <v>2</v>
      </c>
      <c r="J14" s="43">
        <v>11</v>
      </c>
      <c r="K14" s="18">
        <v>0</v>
      </c>
      <c r="L14" s="18">
        <v>0</v>
      </c>
      <c r="M14" s="18">
        <v>0</v>
      </c>
      <c r="N14" s="18">
        <f t="shared" si="6"/>
        <v>11</v>
      </c>
      <c r="O14" s="18">
        <v>11</v>
      </c>
      <c r="P14" s="22">
        <f t="shared" si="2"/>
        <v>1</v>
      </c>
      <c r="Q14" s="43">
        <v>15</v>
      </c>
      <c r="R14" s="18">
        <v>15</v>
      </c>
      <c r="S14" s="22">
        <f t="shared" si="3"/>
        <v>1</v>
      </c>
      <c r="T14" s="22">
        <f t="shared" si="0"/>
        <v>7</v>
      </c>
      <c r="U14" s="22">
        <f t="shared" si="4"/>
        <v>100</v>
      </c>
    </row>
    <row r="15" spans="1:21" s="79" customFormat="1" ht="16.5" customHeight="1" x14ac:dyDescent="0.25">
      <c r="A15" s="81" t="s">
        <v>1</v>
      </c>
      <c r="B15" s="82"/>
      <c r="C15" s="47" t="s">
        <v>19</v>
      </c>
      <c r="D15" s="20">
        <f>SUM(D9:D14)</f>
        <v>0</v>
      </c>
      <c r="E15" s="20"/>
      <c r="F15" s="20">
        <f>SUM(F9:F14)</f>
        <v>1034</v>
      </c>
      <c r="G15" s="20">
        <f>SUM(G9:G14)</f>
        <v>1034</v>
      </c>
      <c r="H15" s="20">
        <f>SUM(H9:H14)</f>
        <v>1034</v>
      </c>
      <c r="I15" s="20"/>
      <c r="J15" s="20">
        <f t="shared" ref="J15:O15" si="7">SUM(J9:J14)</f>
        <v>67</v>
      </c>
      <c r="K15" s="20">
        <f t="shared" si="7"/>
        <v>0</v>
      </c>
      <c r="L15" s="20">
        <f t="shared" si="7"/>
        <v>0</v>
      </c>
      <c r="M15" s="20">
        <f t="shared" si="7"/>
        <v>1</v>
      </c>
      <c r="N15" s="20">
        <f t="shared" si="7"/>
        <v>68</v>
      </c>
      <c r="O15" s="20">
        <f t="shared" si="7"/>
        <v>68</v>
      </c>
      <c r="P15" s="20"/>
      <c r="Q15" s="20">
        <f>SUM(Q9:Q14)</f>
        <v>94</v>
      </c>
      <c r="R15" s="20">
        <f>SUM(R9:R14)</f>
        <v>94</v>
      </c>
      <c r="S15" s="20"/>
      <c r="T15" s="34">
        <f>AVERAGE(T8:T14)</f>
        <v>7</v>
      </c>
      <c r="U15" s="34">
        <f>AVERAGE(U9:U14)</f>
        <v>100</v>
      </c>
    </row>
    <row r="16" spans="1:21" s="79" customFormat="1" ht="30" customHeight="1" x14ac:dyDescent="0.25">
      <c r="A16" s="80" t="s">
        <v>2</v>
      </c>
      <c r="B16" s="83">
        <v>1</v>
      </c>
      <c r="C16" s="78" t="s">
        <v>202</v>
      </c>
      <c r="D16" s="21" t="s">
        <v>71</v>
      </c>
      <c r="E16" s="22">
        <f t="shared" ref="E16:E22" si="8">IF(D16="закрыта",3,0)</f>
        <v>3</v>
      </c>
      <c r="F16" s="17">
        <v>622</v>
      </c>
      <c r="G16" s="43">
        <v>622</v>
      </c>
      <c r="H16" s="17">
        <v>622</v>
      </c>
      <c r="I16" s="22">
        <f t="shared" ref="I16:I22" si="9">IF(AND(F16=H16,G16=H16,F16=G16),2,(IF(OR(F16=H16,G16=H16),1,0)))</f>
        <v>2</v>
      </c>
      <c r="J16" s="43">
        <v>23</v>
      </c>
      <c r="K16" s="18">
        <v>0</v>
      </c>
      <c r="L16" s="18">
        <v>0</v>
      </c>
      <c r="M16" s="18">
        <v>0</v>
      </c>
      <c r="N16" s="18">
        <f t="shared" si="6"/>
        <v>23</v>
      </c>
      <c r="O16" s="18">
        <v>23</v>
      </c>
      <c r="P16" s="22">
        <f t="shared" ref="P16:P22" si="10">IF(N16=O16,1,0)</f>
        <v>1</v>
      </c>
      <c r="Q16" s="43">
        <v>32</v>
      </c>
      <c r="R16" s="18">
        <v>32</v>
      </c>
      <c r="S16" s="22">
        <f t="shared" ref="S16:S22" si="11">IF(Q16=R16,1,0)</f>
        <v>1</v>
      </c>
      <c r="T16" s="22">
        <f t="shared" ref="T16:T22" si="12">E16+I16+P16+S16</f>
        <v>7</v>
      </c>
      <c r="U16" s="22">
        <f t="shared" ref="U16:U22" si="13">T16*100/$T$8</f>
        <v>100</v>
      </c>
    </row>
    <row r="17" spans="1:21" s="79" customFormat="1" ht="30" customHeight="1" x14ac:dyDescent="0.25">
      <c r="A17" s="80" t="s">
        <v>2</v>
      </c>
      <c r="B17" s="83">
        <v>2</v>
      </c>
      <c r="C17" s="84" t="s">
        <v>203</v>
      </c>
      <c r="D17" s="21" t="s">
        <v>71</v>
      </c>
      <c r="E17" s="22">
        <f t="shared" si="8"/>
        <v>3</v>
      </c>
      <c r="F17" s="17">
        <v>615</v>
      </c>
      <c r="G17" s="18">
        <v>615</v>
      </c>
      <c r="H17" s="17">
        <v>615</v>
      </c>
      <c r="I17" s="22">
        <f t="shared" si="9"/>
        <v>2</v>
      </c>
      <c r="J17" s="18">
        <v>23</v>
      </c>
      <c r="K17" s="18">
        <v>0</v>
      </c>
      <c r="L17" s="18">
        <v>0</v>
      </c>
      <c r="M17" s="18">
        <v>0</v>
      </c>
      <c r="N17" s="18">
        <f t="shared" si="6"/>
        <v>23</v>
      </c>
      <c r="O17" s="17">
        <v>23</v>
      </c>
      <c r="P17" s="22">
        <f t="shared" si="10"/>
        <v>1</v>
      </c>
      <c r="Q17" s="18">
        <v>30</v>
      </c>
      <c r="R17" s="17">
        <v>30</v>
      </c>
      <c r="S17" s="22">
        <f t="shared" si="11"/>
        <v>1</v>
      </c>
      <c r="T17" s="22">
        <f t="shared" si="12"/>
        <v>7</v>
      </c>
      <c r="U17" s="22">
        <f t="shared" si="13"/>
        <v>100</v>
      </c>
    </row>
    <row r="18" spans="1:21" s="79" customFormat="1" ht="30" customHeight="1" x14ac:dyDescent="0.25">
      <c r="A18" s="80" t="s">
        <v>2</v>
      </c>
      <c r="B18" s="83">
        <v>3</v>
      </c>
      <c r="C18" s="84" t="s">
        <v>208</v>
      </c>
      <c r="D18" s="21" t="s">
        <v>71</v>
      </c>
      <c r="E18" s="22">
        <f>IF(D18="закрыта",3,0)</f>
        <v>3</v>
      </c>
      <c r="F18" s="17">
        <v>95</v>
      </c>
      <c r="G18" s="18">
        <v>95</v>
      </c>
      <c r="H18" s="17">
        <v>95</v>
      </c>
      <c r="I18" s="22">
        <f>IF(AND(F18=H18,G18=H18,F18=G18),2,(IF(OR(F18=H18,G18=H18),1,0)))</f>
        <v>2</v>
      </c>
      <c r="J18" s="18">
        <v>11</v>
      </c>
      <c r="K18" s="18">
        <v>0</v>
      </c>
      <c r="L18" s="18">
        <v>0</v>
      </c>
      <c r="M18" s="18">
        <v>0</v>
      </c>
      <c r="N18" s="18">
        <f t="shared" si="6"/>
        <v>11</v>
      </c>
      <c r="O18" s="17">
        <v>11</v>
      </c>
      <c r="P18" s="22">
        <f>IF(N18=O18,1,0)</f>
        <v>1</v>
      </c>
      <c r="Q18" s="18">
        <v>17</v>
      </c>
      <c r="R18" s="17">
        <v>17</v>
      </c>
      <c r="S18" s="22">
        <f>IF(Q18=R18,1,0)</f>
        <v>1</v>
      </c>
      <c r="T18" s="22">
        <f>E18+I18+P18+S18</f>
        <v>7</v>
      </c>
      <c r="U18" s="22">
        <f>T18*100/$T$8</f>
        <v>100</v>
      </c>
    </row>
    <row r="19" spans="1:21" s="79" customFormat="1" ht="30" customHeight="1" x14ac:dyDescent="0.25">
      <c r="A19" s="80" t="s">
        <v>2</v>
      </c>
      <c r="B19" s="83">
        <v>4</v>
      </c>
      <c r="C19" s="84" t="s">
        <v>204</v>
      </c>
      <c r="D19" s="21" t="s">
        <v>71</v>
      </c>
      <c r="E19" s="22">
        <f t="shared" si="8"/>
        <v>3</v>
      </c>
      <c r="F19" s="17">
        <v>90</v>
      </c>
      <c r="G19" s="43">
        <v>90</v>
      </c>
      <c r="H19" s="17">
        <v>90</v>
      </c>
      <c r="I19" s="22">
        <f t="shared" si="9"/>
        <v>2</v>
      </c>
      <c r="J19" s="18">
        <v>11</v>
      </c>
      <c r="K19" s="18">
        <v>0</v>
      </c>
      <c r="L19" s="18">
        <v>0</v>
      </c>
      <c r="M19" s="18">
        <v>0</v>
      </c>
      <c r="N19" s="18">
        <f t="shared" si="6"/>
        <v>11</v>
      </c>
      <c r="O19" s="17">
        <v>11</v>
      </c>
      <c r="P19" s="22">
        <f t="shared" si="10"/>
        <v>1</v>
      </c>
      <c r="Q19" s="18">
        <v>17</v>
      </c>
      <c r="R19" s="17">
        <v>17</v>
      </c>
      <c r="S19" s="22">
        <f t="shared" si="11"/>
        <v>1</v>
      </c>
      <c r="T19" s="22">
        <f t="shared" si="12"/>
        <v>7</v>
      </c>
      <c r="U19" s="22">
        <f t="shared" si="13"/>
        <v>100</v>
      </c>
    </row>
    <row r="20" spans="1:21" s="79" customFormat="1" ht="30" customHeight="1" x14ac:dyDescent="0.25">
      <c r="A20" s="80" t="s">
        <v>2</v>
      </c>
      <c r="B20" s="83">
        <v>5</v>
      </c>
      <c r="C20" s="78" t="s">
        <v>205</v>
      </c>
      <c r="D20" s="21" t="s">
        <v>71</v>
      </c>
      <c r="E20" s="22">
        <f t="shared" si="8"/>
        <v>3</v>
      </c>
      <c r="F20" s="17">
        <v>533</v>
      </c>
      <c r="G20" s="18">
        <v>533</v>
      </c>
      <c r="H20" s="17">
        <v>533</v>
      </c>
      <c r="I20" s="22">
        <f t="shared" si="9"/>
        <v>2</v>
      </c>
      <c r="J20" s="18">
        <v>24</v>
      </c>
      <c r="K20" s="18">
        <v>0</v>
      </c>
      <c r="L20" s="18">
        <v>0</v>
      </c>
      <c r="M20" s="18">
        <v>0</v>
      </c>
      <c r="N20" s="18">
        <f t="shared" si="6"/>
        <v>24</v>
      </c>
      <c r="O20" s="17">
        <v>24</v>
      </c>
      <c r="P20" s="22">
        <f t="shared" si="10"/>
        <v>1</v>
      </c>
      <c r="Q20" s="43">
        <v>42</v>
      </c>
      <c r="R20" s="17">
        <v>42</v>
      </c>
      <c r="S20" s="22">
        <f t="shared" si="11"/>
        <v>1</v>
      </c>
      <c r="T20" s="22">
        <f t="shared" si="12"/>
        <v>7</v>
      </c>
      <c r="U20" s="22">
        <f t="shared" si="13"/>
        <v>100</v>
      </c>
    </row>
    <row r="21" spans="1:21" s="79" customFormat="1" ht="30" customHeight="1" x14ac:dyDescent="0.25">
      <c r="A21" s="80" t="s">
        <v>2</v>
      </c>
      <c r="B21" s="83">
        <v>6</v>
      </c>
      <c r="C21" s="84" t="s">
        <v>207</v>
      </c>
      <c r="D21" s="21" t="s">
        <v>71</v>
      </c>
      <c r="E21" s="22">
        <f t="shared" si="8"/>
        <v>3</v>
      </c>
      <c r="F21" s="17">
        <v>544</v>
      </c>
      <c r="G21" s="43">
        <v>544</v>
      </c>
      <c r="H21" s="17">
        <v>544</v>
      </c>
      <c r="I21" s="22">
        <f t="shared" si="9"/>
        <v>2</v>
      </c>
      <c r="J21" s="43">
        <v>20</v>
      </c>
      <c r="K21" s="18">
        <v>0</v>
      </c>
      <c r="L21" s="18">
        <v>0</v>
      </c>
      <c r="M21" s="18">
        <v>0</v>
      </c>
      <c r="N21" s="18">
        <f t="shared" si="6"/>
        <v>20</v>
      </c>
      <c r="O21" s="17">
        <v>20</v>
      </c>
      <c r="P21" s="22">
        <f t="shared" si="10"/>
        <v>1</v>
      </c>
      <c r="Q21" s="43">
        <v>29</v>
      </c>
      <c r="R21" s="17">
        <v>29</v>
      </c>
      <c r="S21" s="22">
        <f t="shared" si="11"/>
        <v>1</v>
      </c>
      <c r="T21" s="22">
        <f t="shared" si="12"/>
        <v>7</v>
      </c>
      <c r="U21" s="22">
        <f t="shared" si="13"/>
        <v>100</v>
      </c>
    </row>
    <row r="22" spans="1:21" s="79" customFormat="1" ht="30" customHeight="1" x14ac:dyDescent="0.25">
      <c r="A22" s="80" t="s">
        <v>2</v>
      </c>
      <c r="B22" s="83">
        <v>7</v>
      </c>
      <c r="C22" s="84" t="s">
        <v>206</v>
      </c>
      <c r="D22" s="21" t="s">
        <v>71</v>
      </c>
      <c r="E22" s="22">
        <f t="shared" si="8"/>
        <v>3</v>
      </c>
      <c r="F22" s="17">
        <v>22</v>
      </c>
      <c r="G22" s="43">
        <v>22</v>
      </c>
      <c r="H22" s="17">
        <v>22</v>
      </c>
      <c r="I22" s="22">
        <f t="shared" si="9"/>
        <v>2</v>
      </c>
      <c r="J22" s="43">
        <v>2</v>
      </c>
      <c r="K22" s="18">
        <v>0</v>
      </c>
      <c r="L22" s="18">
        <v>0</v>
      </c>
      <c r="M22" s="18">
        <v>0</v>
      </c>
      <c r="N22" s="18">
        <f t="shared" si="6"/>
        <v>2</v>
      </c>
      <c r="O22" s="17">
        <v>2</v>
      </c>
      <c r="P22" s="22">
        <f t="shared" si="10"/>
        <v>1</v>
      </c>
      <c r="Q22" s="18">
        <v>4</v>
      </c>
      <c r="R22" s="17">
        <v>4</v>
      </c>
      <c r="S22" s="22">
        <f t="shared" si="11"/>
        <v>1</v>
      </c>
      <c r="T22" s="22">
        <f t="shared" si="12"/>
        <v>7</v>
      </c>
      <c r="U22" s="22">
        <f t="shared" si="13"/>
        <v>100</v>
      </c>
    </row>
    <row r="23" spans="1:21" s="79" customFormat="1" ht="16.5" customHeight="1" x14ac:dyDescent="0.25">
      <c r="A23" s="81" t="s">
        <v>2</v>
      </c>
      <c r="B23" s="82"/>
      <c r="C23" s="47" t="s">
        <v>19</v>
      </c>
      <c r="D23" s="20">
        <f>SUM(D16:D22)</f>
        <v>0</v>
      </c>
      <c r="E23" s="20"/>
      <c r="F23" s="20">
        <f>SUM(F16:F22)</f>
        <v>2521</v>
      </c>
      <c r="G23" s="20">
        <f>SUM(G16:G22)</f>
        <v>2521</v>
      </c>
      <c r="H23" s="20">
        <f>SUM(H16:H22)</f>
        <v>2521</v>
      </c>
      <c r="I23" s="20"/>
      <c r="J23" s="20">
        <f t="shared" ref="J23:O23" si="14">SUM(J16:J22)</f>
        <v>114</v>
      </c>
      <c r="K23" s="20">
        <f t="shared" si="14"/>
        <v>0</v>
      </c>
      <c r="L23" s="20">
        <f t="shared" si="14"/>
        <v>0</v>
      </c>
      <c r="M23" s="20">
        <f t="shared" si="14"/>
        <v>0</v>
      </c>
      <c r="N23" s="20">
        <f t="shared" si="14"/>
        <v>114</v>
      </c>
      <c r="O23" s="20">
        <f t="shared" si="14"/>
        <v>114</v>
      </c>
      <c r="P23" s="20"/>
      <c r="Q23" s="20">
        <f>SUM(Q16:Q22)</f>
        <v>171</v>
      </c>
      <c r="R23" s="20">
        <f>SUM(R16:R22)</f>
        <v>171</v>
      </c>
      <c r="S23" s="20"/>
      <c r="T23" s="34">
        <f>AVERAGE(T16:T22)</f>
        <v>7</v>
      </c>
      <c r="U23" s="34">
        <f>AVERAGE(U16:U22)</f>
        <v>100</v>
      </c>
    </row>
    <row r="24" spans="1:21" s="79" customFormat="1" ht="30" customHeight="1" x14ac:dyDescent="0.25">
      <c r="A24" s="80" t="s">
        <v>3</v>
      </c>
      <c r="B24" s="83">
        <v>1</v>
      </c>
      <c r="C24" s="85" t="s">
        <v>194</v>
      </c>
      <c r="D24" s="21" t="s">
        <v>71</v>
      </c>
      <c r="E24" s="22">
        <f t="shared" ref="E24:E32" si="15">IF(D24="закрыта",3,0)</f>
        <v>3</v>
      </c>
      <c r="F24" s="17">
        <v>901</v>
      </c>
      <c r="G24" s="43">
        <v>901</v>
      </c>
      <c r="H24" s="43">
        <v>901</v>
      </c>
      <c r="I24" s="22">
        <f t="shared" ref="I24:I32" si="16">IF(AND(F24=H24,G24=H24,F24=G24),2,(IF(OR(F24=H24,G24=H24),1,0)))</f>
        <v>2</v>
      </c>
      <c r="J24" s="43">
        <v>34</v>
      </c>
      <c r="K24" s="18">
        <v>1</v>
      </c>
      <c r="L24" s="18">
        <v>0</v>
      </c>
      <c r="M24" s="18">
        <v>0</v>
      </c>
      <c r="N24" s="18">
        <f t="shared" si="6"/>
        <v>35</v>
      </c>
      <c r="O24" s="18">
        <v>35</v>
      </c>
      <c r="P24" s="22">
        <f t="shared" ref="P24:P32" si="17">IF(N24=O24,1,0)</f>
        <v>1</v>
      </c>
      <c r="Q24" s="43">
        <v>47</v>
      </c>
      <c r="R24" s="43">
        <v>47</v>
      </c>
      <c r="S24" s="22">
        <f t="shared" ref="S24:S32" si="18">IF(Q24=R24,1,0)</f>
        <v>1</v>
      </c>
      <c r="T24" s="22">
        <f t="shared" ref="T24:T32" si="19">E24+I24+P24+S24</f>
        <v>7</v>
      </c>
      <c r="U24" s="22">
        <f t="shared" ref="U24:U32" si="20">T24*100/$T$8</f>
        <v>100</v>
      </c>
    </row>
    <row r="25" spans="1:21" s="79" customFormat="1" ht="30" customHeight="1" x14ac:dyDescent="0.25">
      <c r="A25" s="80" t="s">
        <v>3</v>
      </c>
      <c r="B25" s="83">
        <v>2</v>
      </c>
      <c r="C25" s="56" t="s">
        <v>195</v>
      </c>
      <c r="D25" s="21" t="s">
        <v>71</v>
      </c>
      <c r="E25" s="22">
        <f t="shared" si="15"/>
        <v>3</v>
      </c>
      <c r="F25" s="17">
        <v>748</v>
      </c>
      <c r="G25" s="43">
        <v>748</v>
      </c>
      <c r="H25" s="43">
        <v>748</v>
      </c>
      <c r="I25" s="22">
        <f t="shared" si="16"/>
        <v>2</v>
      </c>
      <c r="J25" s="43">
        <v>31</v>
      </c>
      <c r="K25" s="18">
        <v>0</v>
      </c>
      <c r="L25" s="18">
        <v>0</v>
      </c>
      <c r="M25" s="18">
        <v>1</v>
      </c>
      <c r="N25" s="18">
        <f t="shared" si="6"/>
        <v>32</v>
      </c>
      <c r="O25" s="18">
        <v>32</v>
      </c>
      <c r="P25" s="22">
        <f t="shared" si="17"/>
        <v>1</v>
      </c>
      <c r="Q25" s="43">
        <v>53</v>
      </c>
      <c r="R25" s="43">
        <v>53</v>
      </c>
      <c r="S25" s="22">
        <f t="shared" si="18"/>
        <v>1</v>
      </c>
      <c r="T25" s="22">
        <f t="shared" si="19"/>
        <v>7</v>
      </c>
      <c r="U25" s="22">
        <f t="shared" si="20"/>
        <v>100</v>
      </c>
    </row>
    <row r="26" spans="1:21" s="79" customFormat="1" ht="30" customHeight="1" x14ac:dyDescent="0.25">
      <c r="A26" s="80" t="s">
        <v>3</v>
      </c>
      <c r="B26" s="83">
        <v>3</v>
      </c>
      <c r="C26" s="56" t="s">
        <v>193</v>
      </c>
      <c r="D26" s="21" t="s">
        <v>71</v>
      </c>
      <c r="E26" s="22">
        <f t="shared" si="15"/>
        <v>3</v>
      </c>
      <c r="F26" s="17">
        <v>359</v>
      </c>
      <c r="G26" s="43">
        <v>359</v>
      </c>
      <c r="H26" s="43">
        <v>359</v>
      </c>
      <c r="I26" s="22">
        <f t="shared" si="16"/>
        <v>2</v>
      </c>
      <c r="J26" s="43">
        <v>20</v>
      </c>
      <c r="K26" s="43">
        <v>0</v>
      </c>
      <c r="L26" s="18">
        <v>0</v>
      </c>
      <c r="M26" s="18">
        <v>1</v>
      </c>
      <c r="N26" s="18">
        <f t="shared" si="6"/>
        <v>21</v>
      </c>
      <c r="O26" s="18">
        <v>21</v>
      </c>
      <c r="P26" s="22">
        <f t="shared" si="17"/>
        <v>1</v>
      </c>
      <c r="Q26" s="43">
        <v>29</v>
      </c>
      <c r="R26" s="43">
        <v>29</v>
      </c>
      <c r="S26" s="22">
        <f t="shared" si="18"/>
        <v>1</v>
      </c>
      <c r="T26" s="22">
        <f t="shared" si="19"/>
        <v>7</v>
      </c>
      <c r="U26" s="22">
        <f t="shared" si="20"/>
        <v>100</v>
      </c>
    </row>
    <row r="27" spans="1:21" s="79" customFormat="1" ht="30" customHeight="1" x14ac:dyDescent="0.25">
      <c r="A27" s="80" t="s">
        <v>3</v>
      </c>
      <c r="B27" s="83">
        <v>4</v>
      </c>
      <c r="C27" s="56" t="s">
        <v>196</v>
      </c>
      <c r="D27" s="21" t="s">
        <v>71</v>
      </c>
      <c r="E27" s="22">
        <f t="shared" si="15"/>
        <v>3</v>
      </c>
      <c r="F27" s="17">
        <v>52</v>
      </c>
      <c r="G27" s="43">
        <v>52</v>
      </c>
      <c r="H27" s="43">
        <v>52</v>
      </c>
      <c r="I27" s="22">
        <f t="shared" si="16"/>
        <v>2</v>
      </c>
      <c r="J27" s="43">
        <v>11</v>
      </c>
      <c r="K27" s="18">
        <v>0</v>
      </c>
      <c r="L27" s="18">
        <v>0</v>
      </c>
      <c r="M27" s="18">
        <v>0</v>
      </c>
      <c r="N27" s="18">
        <f t="shared" si="6"/>
        <v>11</v>
      </c>
      <c r="O27" s="18">
        <v>11</v>
      </c>
      <c r="P27" s="22">
        <f t="shared" si="17"/>
        <v>1</v>
      </c>
      <c r="Q27" s="43">
        <v>19</v>
      </c>
      <c r="R27" s="43">
        <v>19</v>
      </c>
      <c r="S27" s="22">
        <f t="shared" si="18"/>
        <v>1</v>
      </c>
      <c r="T27" s="22">
        <f t="shared" si="19"/>
        <v>7</v>
      </c>
      <c r="U27" s="22">
        <f t="shared" si="20"/>
        <v>100</v>
      </c>
    </row>
    <row r="28" spans="1:21" s="79" customFormat="1" ht="30" customHeight="1" x14ac:dyDescent="0.25">
      <c r="A28" s="80" t="s">
        <v>3</v>
      </c>
      <c r="B28" s="83">
        <v>5</v>
      </c>
      <c r="C28" s="56" t="s">
        <v>198</v>
      </c>
      <c r="D28" s="21" t="s">
        <v>71</v>
      </c>
      <c r="E28" s="22">
        <f t="shared" si="15"/>
        <v>3</v>
      </c>
      <c r="F28" s="17">
        <v>37</v>
      </c>
      <c r="G28" s="43">
        <v>37</v>
      </c>
      <c r="H28" s="43">
        <v>37</v>
      </c>
      <c r="I28" s="22">
        <f t="shared" si="16"/>
        <v>2</v>
      </c>
      <c r="J28" s="43">
        <v>9</v>
      </c>
      <c r="K28" s="43">
        <v>0</v>
      </c>
      <c r="L28" s="18">
        <v>0</v>
      </c>
      <c r="M28" s="18">
        <v>0</v>
      </c>
      <c r="N28" s="18">
        <f t="shared" si="6"/>
        <v>9</v>
      </c>
      <c r="O28" s="17">
        <v>9</v>
      </c>
      <c r="P28" s="22">
        <f t="shared" si="17"/>
        <v>1</v>
      </c>
      <c r="Q28" s="43">
        <v>13</v>
      </c>
      <c r="R28" s="43">
        <v>13</v>
      </c>
      <c r="S28" s="22">
        <f t="shared" si="18"/>
        <v>1</v>
      </c>
      <c r="T28" s="22">
        <f t="shared" si="19"/>
        <v>7</v>
      </c>
      <c r="U28" s="22">
        <f t="shared" si="20"/>
        <v>100</v>
      </c>
    </row>
    <row r="29" spans="1:21" s="79" customFormat="1" ht="30" customHeight="1" x14ac:dyDescent="0.25">
      <c r="A29" s="80" t="s">
        <v>3</v>
      </c>
      <c r="B29" s="83">
        <v>6</v>
      </c>
      <c r="C29" s="56" t="s">
        <v>201</v>
      </c>
      <c r="D29" s="21" t="s">
        <v>71</v>
      </c>
      <c r="E29" s="22">
        <f t="shared" si="15"/>
        <v>3</v>
      </c>
      <c r="F29" s="17">
        <v>113</v>
      </c>
      <c r="G29" s="43">
        <v>113</v>
      </c>
      <c r="H29" s="43">
        <v>113</v>
      </c>
      <c r="I29" s="22">
        <f t="shared" si="16"/>
        <v>2</v>
      </c>
      <c r="J29" s="43">
        <v>11</v>
      </c>
      <c r="K29" s="18">
        <v>0</v>
      </c>
      <c r="L29" s="18">
        <v>0</v>
      </c>
      <c r="M29" s="18">
        <v>0</v>
      </c>
      <c r="N29" s="18">
        <f t="shared" si="6"/>
        <v>11</v>
      </c>
      <c r="O29" s="18">
        <v>11</v>
      </c>
      <c r="P29" s="22">
        <f t="shared" si="17"/>
        <v>1</v>
      </c>
      <c r="Q29" s="43">
        <v>17</v>
      </c>
      <c r="R29" s="43">
        <v>17</v>
      </c>
      <c r="S29" s="22">
        <f t="shared" si="18"/>
        <v>1</v>
      </c>
      <c r="T29" s="22">
        <f t="shared" si="19"/>
        <v>7</v>
      </c>
      <c r="U29" s="22">
        <f t="shared" si="20"/>
        <v>100</v>
      </c>
    </row>
    <row r="30" spans="1:21" s="79" customFormat="1" ht="30" customHeight="1" x14ac:dyDescent="0.25">
      <c r="A30" s="80" t="s">
        <v>3</v>
      </c>
      <c r="B30" s="83">
        <v>7</v>
      </c>
      <c r="C30" s="56" t="s">
        <v>197</v>
      </c>
      <c r="D30" s="21" t="s">
        <v>71</v>
      </c>
      <c r="E30" s="22">
        <f t="shared" si="15"/>
        <v>3</v>
      </c>
      <c r="F30" s="17">
        <v>83</v>
      </c>
      <c r="G30" s="43">
        <v>83</v>
      </c>
      <c r="H30" s="43">
        <v>83</v>
      </c>
      <c r="I30" s="22">
        <f t="shared" si="16"/>
        <v>2</v>
      </c>
      <c r="J30" s="43">
        <v>11</v>
      </c>
      <c r="K30" s="43">
        <v>0</v>
      </c>
      <c r="L30" s="18">
        <v>0</v>
      </c>
      <c r="M30" s="18">
        <v>0</v>
      </c>
      <c r="N30" s="18">
        <f t="shared" si="6"/>
        <v>11</v>
      </c>
      <c r="O30" s="18">
        <v>11</v>
      </c>
      <c r="P30" s="22">
        <f t="shared" si="17"/>
        <v>1</v>
      </c>
      <c r="Q30" s="43">
        <v>16</v>
      </c>
      <c r="R30" s="43">
        <v>16</v>
      </c>
      <c r="S30" s="22">
        <f t="shared" si="18"/>
        <v>1</v>
      </c>
      <c r="T30" s="22">
        <f t="shared" si="19"/>
        <v>7</v>
      </c>
      <c r="U30" s="22">
        <f t="shared" si="20"/>
        <v>100</v>
      </c>
    </row>
    <row r="31" spans="1:21" s="79" customFormat="1" ht="30" customHeight="1" x14ac:dyDescent="0.25">
      <c r="A31" s="80" t="s">
        <v>3</v>
      </c>
      <c r="B31" s="83">
        <v>8</v>
      </c>
      <c r="C31" s="85" t="s">
        <v>199</v>
      </c>
      <c r="D31" s="21" t="s">
        <v>71</v>
      </c>
      <c r="E31" s="22">
        <f t="shared" si="15"/>
        <v>3</v>
      </c>
      <c r="F31" s="17">
        <v>401</v>
      </c>
      <c r="G31" s="43">
        <v>401</v>
      </c>
      <c r="H31" s="43">
        <v>401</v>
      </c>
      <c r="I31" s="22">
        <f t="shared" si="16"/>
        <v>2</v>
      </c>
      <c r="J31" s="43">
        <v>19</v>
      </c>
      <c r="K31" s="18">
        <v>0</v>
      </c>
      <c r="L31" s="18">
        <v>0</v>
      </c>
      <c r="M31" s="18">
        <v>0</v>
      </c>
      <c r="N31" s="18">
        <f t="shared" si="6"/>
        <v>19</v>
      </c>
      <c r="O31" s="18">
        <v>19</v>
      </c>
      <c r="P31" s="22">
        <f t="shared" si="17"/>
        <v>1</v>
      </c>
      <c r="Q31" s="43">
        <v>30</v>
      </c>
      <c r="R31" s="43">
        <v>30</v>
      </c>
      <c r="S31" s="22">
        <f t="shared" si="18"/>
        <v>1</v>
      </c>
      <c r="T31" s="22">
        <f t="shared" si="19"/>
        <v>7</v>
      </c>
      <c r="U31" s="22">
        <f t="shared" si="20"/>
        <v>100</v>
      </c>
    </row>
    <row r="32" spans="1:21" s="79" customFormat="1" ht="30" customHeight="1" x14ac:dyDescent="0.25">
      <c r="A32" s="80" t="s">
        <v>3</v>
      </c>
      <c r="B32" s="83">
        <v>9</v>
      </c>
      <c r="C32" s="56" t="s">
        <v>200</v>
      </c>
      <c r="D32" s="21" t="s">
        <v>71</v>
      </c>
      <c r="E32" s="22">
        <f t="shared" si="15"/>
        <v>3</v>
      </c>
      <c r="F32" s="17">
        <v>215</v>
      </c>
      <c r="G32" s="43">
        <v>215</v>
      </c>
      <c r="H32" s="43">
        <v>215</v>
      </c>
      <c r="I32" s="22">
        <f t="shared" si="16"/>
        <v>2</v>
      </c>
      <c r="J32" s="43">
        <v>11</v>
      </c>
      <c r="K32" s="18">
        <v>0</v>
      </c>
      <c r="L32" s="18">
        <v>0</v>
      </c>
      <c r="M32" s="18">
        <v>0</v>
      </c>
      <c r="N32" s="18">
        <f t="shared" si="6"/>
        <v>11</v>
      </c>
      <c r="O32" s="18">
        <v>11</v>
      </c>
      <c r="P32" s="22">
        <f t="shared" si="17"/>
        <v>1</v>
      </c>
      <c r="Q32" s="43">
        <v>21</v>
      </c>
      <c r="R32" s="43">
        <v>21</v>
      </c>
      <c r="S32" s="22">
        <f t="shared" si="18"/>
        <v>1</v>
      </c>
      <c r="T32" s="22">
        <f t="shared" si="19"/>
        <v>7</v>
      </c>
      <c r="U32" s="22">
        <f t="shared" si="20"/>
        <v>100</v>
      </c>
    </row>
    <row r="33" spans="1:21" s="79" customFormat="1" ht="16.5" customHeight="1" x14ac:dyDescent="0.25">
      <c r="A33" s="81" t="s">
        <v>3</v>
      </c>
      <c r="B33" s="82"/>
      <c r="C33" s="47" t="s">
        <v>19</v>
      </c>
      <c r="D33" s="20">
        <f>SUM(D24:D32)</f>
        <v>0</v>
      </c>
      <c r="E33" s="20"/>
      <c r="F33" s="20">
        <f>SUM(F24:F32)</f>
        <v>2909</v>
      </c>
      <c r="G33" s="20">
        <f>SUM(G24:G32)</f>
        <v>2909</v>
      </c>
      <c r="H33" s="20">
        <f>SUM(H24:H32)</f>
        <v>2909</v>
      </c>
      <c r="I33" s="20"/>
      <c r="J33" s="20">
        <f t="shared" ref="J33:O33" si="21">SUM(J24:J32)</f>
        <v>157</v>
      </c>
      <c r="K33" s="20">
        <f t="shared" si="21"/>
        <v>1</v>
      </c>
      <c r="L33" s="20">
        <f t="shared" si="21"/>
        <v>0</v>
      </c>
      <c r="M33" s="20">
        <f t="shared" si="21"/>
        <v>2</v>
      </c>
      <c r="N33" s="20">
        <f t="shared" si="21"/>
        <v>160</v>
      </c>
      <c r="O33" s="20">
        <f t="shared" si="21"/>
        <v>160</v>
      </c>
      <c r="P33" s="20"/>
      <c r="Q33" s="20">
        <f>SUM(Q24:Q32)</f>
        <v>245</v>
      </c>
      <c r="R33" s="20">
        <f>SUM(R24:R32)</f>
        <v>245</v>
      </c>
      <c r="S33" s="20"/>
      <c r="T33" s="34">
        <f>AVERAGE(T24:T32)</f>
        <v>7</v>
      </c>
      <c r="U33" s="34">
        <f>AVERAGE(U24:U32)</f>
        <v>100</v>
      </c>
    </row>
    <row r="34" spans="1:21" s="79" customFormat="1" ht="30" customHeight="1" x14ac:dyDescent="0.25">
      <c r="A34" s="80" t="s">
        <v>4</v>
      </c>
      <c r="B34" s="83">
        <v>1</v>
      </c>
      <c r="C34" s="86" t="s">
        <v>182</v>
      </c>
      <c r="D34" s="21" t="s">
        <v>71</v>
      </c>
      <c r="E34" s="22">
        <f t="shared" ref="E34:E45" si="22">IF(D34="закрыта",3,0)</f>
        <v>3</v>
      </c>
      <c r="F34" s="17">
        <v>722</v>
      </c>
      <c r="G34" s="18">
        <v>722</v>
      </c>
      <c r="H34" s="43">
        <v>722</v>
      </c>
      <c r="I34" s="22">
        <f t="shared" ref="I34:I45" si="23">IF(AND(F34=H34,G34=H34,F34=G34),2,(IF(OR(F34=H34,G34=H34),1,0)))</f>
        <v>2</v>
      </c>
      <c r="J34" s="43">
        <v>25</v>
      </c>
      <c r="K34" s="18">
        <v>0</v>
      </c>
      <c r="L34" s="18">
        <v>0</v>
      </c>
      <c r="M34" s="18">
        <v>0</v>
      </c>
      <c r="N34" s="18">
        <f t="shared" si="6"/>
        <v>25</v>
      </c>
      <c r="O34" s="18">
        <v>25</v>
      </c>
      <c r="P34" s="22">
        <f t="shared" ref="P34:P45" si="24">IF(N34=O34,1,0)</f>
        <v>1</v>
      </c>
      <c r="Q34" s="18">
        <v>45</v>
      </c>
      <c r="R34" s="18">
        <v>45</v>
      </c>
      <c r="S34" s="22">
        <f t="shared" ref="S34:S45" si="25">IF(Q34=R34,1,0)</f>
        <v>1</v>
      </c>
      <c r="T34" s="22">
        <f t="shared" ref="T34:T45" si="26">E34+I34+P34+S34</f>
        <v>7</v>
      </c>
      <c r="U34" s="22">
        <f t="shared" ref="U34:U45" si="27">T34*100/$T$8</f>
        <v>100</v>
      </c>
    </row>
    <row r="35" spans="1:21" s="79" customFormat="1" ht="30" customHeight="1" x14ac:dyDescent="0.25">
      <c r="A35" s="80" t="s">
        <v>4</v>
      </c>
      <c r="B35" s="83">
        <v>2</v>
      </c>
      <c r="C35" s="78" t="s">
        <v>183</v>
      </c>
      <c r="D35" s="21" t="s">
        <v>71</v>
      </c>
      <c r="E35" s="22">
        <f t="shared" si="22"/>
        <v>3</v>
      </c>
      <c r="F35" s="17">
        <v>799</v>
      </c>
      <c r="G35" s="53">
        <v>799</v>
      </c>
      <c r="H35" s="43">
        <v>799</v>
      </c>
      <c r="I35" s="22">
        <f t="shared" si="23"/>
        <v>2</v>
      </c>
      <c r="J35" s="43">
        <v>27</v>
      </c>
      <c r="K35" s="18">
        <v>3</v>
      </c>
      <c r="L35" s="18">
        <v>0</v>
      </c>
      <c r="M35" s="18">
        <v>0</v>
      </c>
      <c r="N35" s="18">
        <f t="shared" si="6"/>
        <v>30</v>
      </c>
      <c r="O35" s="18">
        <v>30</v>
      </c>
      <c r="P35" s="22">
        <f t="shared" si="24"/>
        <v>1</v>
      </c>
      <c r="Q35" s="18">
        <v>44</v>
      </c>
      <c r="R35" s="18">
        <v>44</v>
      </c>
      <c r="S35" s="22">
        <f t="shared" si="25"/>
        <v>1</v>
      </c>
      <c r="T35" s="22">
        <f t="shared" si="26"/>
        <v>7</v>
      </c>
      <c r="U35" s="22">
        <f t="shared" si="27"/>
        <v>100</v>
      </c>
    </row>
    <row r="36" spans="1:21" s="79" customFormat="1" ht="30" customHeight="1" x14ac:dyDescent="0.25">
      <c r="A36" s="80" t="s">
        <v>4</v>
      </c>
      <c r="B36" s="83">
        <v>3</v>
      </c>
      <c r="C36" s="86" t="s">
        <v>184</v>
      </c>
      <c r="D36" s="21" t="s">
        <v>71</v>
      </c>
      <c r="E36" s="22">
        <f t="shared" si="22"/>
        <v>3</v>
      </c>
      <c r="F36" s="17">
        <v>379</v>
      </c>
      <c r="G36" s="43">
        <v>379</v>
      </c>
      <c r="H36" s="43">
        <v>379</v>
      </c>
      <c r="I36" s="22">
        <f t="shared" si="23"/>
        <v>2</v>
      </c>
      <c r="J36" s="43">
        <v>14</v>
      </c>
      <c r="K36" s="18">
        <v>0</v>
      </c>
      <c r="L36" s="18">
        <v>0</v>
      </c>
      <c r="M36" s="18">
        <v>0</v>
      </c>
      <c r="N36" s="18">
        <f t="shared" si="6"/>
        <v>14</v>
      </c>
      <c r="O36" s="18">
        <v>14</v>
      </c>
      <c r="P36" s="22">
        <f t="shared" si="24"/>
        <v>1</v>
      </c>
      <c r="Q36" s="18">
        <v>21</v>
      </c>
      <c r="R36" s="18">
        <v>21</v>
      </c>
      <c r="S36" s="22">
        <f t="shared" si="25"/>
        <v>1</v>
      </c>
      <c r="T36" s="22">
        <f t="shared" si="26"/>
        <v>7</v>
      </c>
      <c r="U36" s="22">
        <f t="shared" si="27"/>
        <v>100</v>
      </c>
    </row>
    <row r="37" spans="1:21" s="79" customFormat="1" ht="30" customHeight="1" x14ac:dyDescent="0.25">
      <c r="A37" s="80" t="s">
        <v>4</v>
      </c>
      <c r="B37" s="83">
        <v>4</v>
      </c>
      <c r="C37" s="86" t="s">
        <v>185</v>
      </c>
      <c r="D37" s="21" t="s">
        <v>71</v>
      </c>
      <c r="E37" s="22">
        <f t="shared" si="22"/>
        <v>3</v>
      </c>
      <c r="F37" s="17">
        <v>982</v>
      </c>
      <c r="G37" s="43">
        <v>982</v>
      </c>
      <c r="H37" s="43">
        <v>982</v>
      </c>
      <c r="I37" s="22">
        <f t="shared" si="23"/>
        <v>2</v>
      </c>
      <c r="J37" s="43">
        <v>32</v>
      </c>
      <c r="K37" s="18">
        <v>0</v>
      </c>
      <c r="L37" s="18">
        <v>0</v>
      </c>
      <c r="M37" s="18">
        <v>0</v>
      </c>
      <c r="N37" s="18">
        <f t="shared" si="6"/>
        <v>32</v>
      </c>
      <c r="O37" s="18">
        <v>32</v>
      </c>
      <c r="P37" s="22">
        <f t="shared" si="24"/>
        <v>1</v>
      </c>
      <c r="Q37" s="18">
        <v>49</v>
      </c>
      <c r="R37" s="18">
        <v>49</v>
      </c>
      <c r="S37" s="22">
        <f t="shared" si="25"/>
        <v>1</v>
      </c>
      <c r="T37" s="22">
        <f t="shared" si="26"/>
        <v>7</v>
      </c>
      <c r="U37" s="22">
        <f t="shared" si="27"/>
        <v>100</v>
      </c>
    </row>
    <row r="38" spans="1:21" s="79" customFormat="1" ht="30" customHeight="1" x14ac:dyDescent="0.25">
      <c r="A38" s="80" t="s">
        <v>4</v>
      </c>
      <c r="B38" s="83">
        <v>5</v>
      </c>
      <c r="C38" s="85" t="s">
        <v>186</v>
      </c>
      <c r="D38" s="21" t="s">
        <v>71</v>
      </c>
      <c r="E38" s="22">
        <f t="shared" si="22"/>
        <v>3</v>
      </c>
      <c r="F38" s="17">
        <v>196</v>
      </c>
      <c r="G38" s="43">
        <v>196</v>
      </c>
      <c r="H38" s="43">
        <v>196</v>
      </c>
      <c r="I38" s="22">
        <f t="shared" si="23"/>
        <v>2</v>
      </c>
      <c r="J38" s="43">
        <v>8</v>
      </c>
      <c r="K38" s="18">
        <v>0</v>
      </c>
      <c r="L38" s="18">
        <v>0</v>
      </c>
      <c r="M38" s="18">
        <v>0</v>
      </c>
      <c r="N38" s="18">
        <f t="shared" si="6"/>
        <v>8</v>
      </c>
      <c r="O38" s="18">
        <v>8</v>
      </c>
      <c r="P38" s="22">
        <f t="shared" si="24"/>
        <v>1</v>
      </c>
      <c r="Q38" s="18">
        <v>12</v>
      </c>
      <c r="R38" s="18">
        <v>12</v>
      </c>
      <c r="S38" s="22">
        <f t="shared" si="25"/>
        <v>1</v>
      </c>
      <c r="T38" s="22">
        <f t="shared" si="26"/>
        <v>7</v>
      </c>
      <c r="U38" s="22">
        <f t="shared" si="27"/>
        <v>100</v>
      </c>
    </row>
    <row r="39" spans="1:21" s="79" customFormat="1" ht="30" customHeight="1" x14ac:dyDescent="0.25">
      <c r="A39" s="80" t="s">
        <v>4</v>
      </c>
      <c r="B39" s="83">
        <v>6</v>
      </c>
      <c r="C39" s="86" t="s">
        <v>187</v>
      </c>
      <c r="D39" s="21" t="s">
        <v>71</v>
      </c>
      <c r="E39" s="22">
        <f t="shared" si="22"/>
        <v>3</v>
      </c>
      <c r="F39" s="17">
        <v>893</v>
      </c>
      <c r="G39" s="43">
        <v>893</v>
      </c>
      <c r="H39" s="43">
        <v>893</v>
      </c>
      <c r="I39" s="22">
        <f t="shared" si="23"/>
        <v>2</v>
      </c>
      <c r="J39" s="43">
        <v>33</v>
      </c>
      <c r="K39" s="18">
        <v>0</v>
      </c>
      <c r="L39" s="18">
        <v>0</v>
      </c>
      <c r="M39" s="18">
        <v>0</v>
      </c>
      <c r="N39" s="18">
        <f t="shared" si="6"/>
        <v>33</v>
      </c>
      <c r="O39" s="18">
        <v>33</v>
      </c>
      <c r="P39" s="22">
        <f t="shared" si="24"/>
        <v>1</v>
      </c>
      <c r="Q39" s="18">
        <v>44</v>
      </c>
      <c r="R39" s="18">
        <v>44</v>
      </c>
      <c r="S39" s="22">
        <f t="shared" si="25"/>
        <v>1</v>
      </c>
      <c r="T39" s="22">
        <f t="shared" si="26"/>
        <v>7</v>
      </c>
      <c r="U39" s="22">
        <f t="shared" si="27"/>
        <v>100</v>
      </c>
    </row>
    <row r="40" spans="1:21" s="79" customFormat="1" ht="30" customHeight="1" x14ac:dyDescent="0.25">
      <c r="A40" s="80" t="s">
        <v>4</v>
      </c>
      <c r="B40" s="83">
        <v>7</v>
      </c>
      <c r="C40" s="86" t="s">
        <v>188</v>
      </c>
      <c r="D40" s="21" t="s">
        <v>71</v>
      </c>
      <c r="E40" s="22">
        <f t="shared" si="22"/>
        <v>3</v>
      </c>
      <c r="F40" s="17">
        <v>142</v>
      </c>
      <c r="G40" s="43">
        <v>142</v>
      </c>
      <c r="H40" s="43">
        <v>142</v>
      </c>
      <c r="I40" s="22">
        <f t="shared" si="23"/>
        <v>2</v>
      </c>
      <c r="J40" s="43">
        <v>11</v>
      </c>
      <c r="K40" s="18">
        <v>0</v>
      </c>
      <c r="L40" s="18">
        <v>0</v>
      </c>
      <c r="M40" s="18">
        <v>0</v>
      </c>
      <c r="N40" s="18">
        <f t="shared" si="6"/>
        <v>11</v>
      </c>
      <c r="O40" s="18">
        <v>11</v>
      </c>
      <c r="P40" s="22">
        <f t="shared" si="24"/>
        <v>1</v>
      </c>
      <c r="Q40" s="18">
        <v>17</v>
      </c>
      <c r="R40" s="18">
        <v>17</v>
      </c>
      <c r="S40" s="22">
        <f t="shared" si="25"/>
        <v>1</v>
      </c>
      <c r="T40" s="22">
        <f t="shared" si="26"/>
        <v>7</v>
      </c>
      <c r="U40" s="22">
        <f t="shared" si="27"/>
        <v>100</v>
      </c>
    </row>
    <row r="41" spans="1:21" s="79" customFormat="1" ht="30" customHeight="1" x14ac:dyDescent="0.25">
      <c r="A41" s="80" t="s">
        <v>4</v>
      </c>
      <c r="B41" s="83">
        <v>8</v>
      </c>
      <c r="C41" s="86" t="s">
        <v>181</v>
      </c>
      <c r="D41" s="21" t="s">
        <v>71</v>
      </c>
      <c r="E41" s="22">
        <f t="shared" si="22"/>
        <v>3</v>
      </c>
      <c r="F41" s="17">
        <v>36</v>
      </c>
      <c r="G41" s="43">
        <v>36</v>
      </c>
      <c r="H41" s="43">
        <v>36</v>
      </c>
      <c r="I41" s="22">
        <f t="shared" si="23"/>
        <v>2</v>
      </c>
      <c r="J41" s="43">
        <v>9</v>
      </c>
      <c r="K41" s="18">
        <v>0</v>
      </c>
      <c r="L41" s="18">
        <v>0</v>
      </c>
      <c r="M41" s="18">
        <v>0</v>
      </c>
      <c r="N41" s="18">
        <f t="shared" si="6"/>
        <v>9</v>
      </c>
      <c r="O41" s="17">
        <v>9</v>
      </c>
      <c r="P41" s="22">
        <f t="shared" si="24"/>
        <v>1</v>
      </c>
      <c r="Q41" s="18">
        <v>10</v>
      </c>
      <c r="R41" s="18">
        <v>10</v>
      </c>
      <c r="S41" s="22">
        <f t="shared" si="25"/>
        <v>1</v>
      </c>
      <c r="T41" s="22">
        <f t="shared" si="26"/>
        <v>7</v>
      </c>
      <c r="U41" s="22">
        <f t="shared" si="27"/>
        <v>100</v>
      </c>
    </row>
    <row r="42" spans="1:21" s="79" customFormat="1" ht="30" customHeight="1" x14ac:dyDescent="0.25">
      <c r="A42" s="80" t="s">
        <v>4</v>
      </c>
      <c r="B42" s="83">
        <v>9</v>
      </c>
      <c r="C42" s="86" t="s">
        <v>192</v>
      </c>
      <c r="D42" s="21" t="s">
        <v>71</v>
      </c>
      <c r="E42" s="22">
        <f t="shared" si="22"/>
        <v>3</v>
      </c>
      <c r="F42" s="17">
        <v>119</v>
      </c>
      <c r="G42" s="43">
        <v>119</v>
      </c>
      <c r="H42" s="43">
        <v>119</v>
      </c>
      <c r="I42" s="22">
        <f t="shared" si="23"/>
        <v>2</v>
      </c>
      <c r="J42" s="43">
        <v>11</v>
      </c>
      <c r="K42" s="18">
        <v>0</v>
      </c>
      <c r="L42" s="18">
        <v>0</v>
      </c>
      <c r="M42" s="18">
        <v>0</v>
      </c>
      <c r="N42" s="18">
        <f t="shared" si="6"/>
        <v>11</v>
      </c>
      <c r="O42" s="18">
        <v>11</v>
      </c>
      <c r="P42" s="22">
        <f t="shared" si="24"/>
        <v>1</v>
      </c>
      <c r="Q42" s="18">
        <v>13</v>
      </c>
      <c r="R42" s="18">
        <v>13</v>
      </c>
      <c r="S42" s="22">
        <f t="shared" si="25"/>
        <v>1</v>
      </c>
      <c r="T42" s="22">
        <f t="shared" si="26"/>
        <v>7</v>
      </c>
      <c r="U42" s="22">
        <f t="shared" si="27"/>
        <v>100</v>
      </c>
    </row>
    <row r="43" spans="1:21" s="79" customFormat="1" ht="30" customHeight="1" x14ac:dyDescent="0.25">
      <c r="A43" s="80" t="s">
        <v>4</v>
      </c>
      <c r="B43" s="83">
        <v>10</v>
      </c>
      <c r="C43" s="86" t="s">
        <v>191</v>
      </c>
      <c r="D43" s="21" t="s">
        <v>71</v>
      </c>
      <c r="E43" s="22">
        <f t="shared" si="22"/>
        <v>3</v>
      </c>
      <c r="F43" s="17">
        <v>173</v>
      </c>
      <c r="G43" s="43">
        <v>173</v>
      </c>
      <c r="H43" s="43">
        <v>173</v>
      </c>
      <c r="I43" s="22">
        <f t="shared" si="23"/>
        <v>2</v>
      </c>
      <c r="J43" s="43">
        <v>11</v>
      </c>
      <c r="K43" s="18">
        <v>0</v>
      </c>
      <c r="L43" s="18">
        <v>0</v>
      </c>
      <c r="M43" s="18">
        <v>0</v>
      </c>
      <c r="N43" s="18">
        <f t="shared" si="6"/>
        <v>11</v>
      </c>
      <c r="O43" s="18">
        <v>11</v>
      </c>
      <c r="P43" s="22">
        <f t="shared" si="24"/>
        <v>1</v>
      </c>
      <c r="Q43" s="18">
        <v>15</v>
      </c>
      <c r="R43" s="18">
        <v>15</v>
      </c>
      <c r="S43" s="22">
        <f t="shared" si="25"/>
        <v>1</v>
      </c>
      <c r="T43" s="22">
        <f t="shared" si="26"/>
        <v>7</v>
      </c>
      <c r="U43" s="22">
        <f t="shared" si="27"/>
        <v>100</v>
      </c>
    </row>
    <row r="44" spans="1:21" s="79" customFormat="1" ht="30" customHeight="1" x14ac:dyDescent="0.25">
      <c r="A44" s="80" t="s">
        <v>4</v>
      </c>
      <c r="B44" s="83">
        <v>11</v>
      </c>
      <c r="C44" s="86" t="s">
        <v>189</v>
      </c>
      <c r="D44" s="21" t="s">
        <v>71</v>
      </c>
      <c r="E44" s="22">
        <f t="shared" si="22"/>
        <v>3</v>
      </c>
      <c r="F44" s="17">
        <v>245</v>
      </c>
      <c r="G44" s="43">
        <v>245</v>
      </c>
      <c r="H44" s="43">
        <v>245</v>
      </c>
      <c r="I44" s="22">
        <f t="shared" si="23"/>
        <v>2</v>
      </c>
      <c r="J44" s="43">
        <v>12</v>
      </c>
      <c r="K44" s="18">
        <v>0</v>
      </c>
      <c r="L44" s="18">
        <v>0</v>
      </c>
      <c r="M44" s="18">
        <v>0</v>
      </c>
      <c r="N44" s="18">
        <f t="shared" si="6"/>
        <v>12</v>
      </c>
      <c r="O44" s="18">
        <v>12</v>
      </c>
      <c r="P44" s="22">
        <f t="shared" si="24"/>
        <v>1</v>
      </c>
      <c r="Q44" s="18">
        <v>22</v>
      </c>
      <c r="R44" s="18">
        <v>22</v>
      </c>
      <c r="S44" s="22">
        <f t="shared" si="25"/>
        <v>1</v>
      </c>
      <c r="T44" s="22">
        <f t="shared" si="26"/>
        <v>7</v>
      </c>
      <c r="U44" s="22">
        <f t="shared" si="27"/>
        <v>100</v>
      </c>
    </row>
    <row r="45" spans="1:21" s="79" customFormat="1" ht="30" customHeight="1" x14ac:dyDescent="0.25">
      <c r="A45" s="80" t="s">
        <v>4</v>
      </c>
      <c r="B45" s="83">
        <v>12</v>
      </c>
      <c r="C45" s="86" t="s">
        <v>190</v>
      </c>
      <c r="D45" s="21" t="s">
        <v>71</v>
      </c>
      <c r="E45" s="22">
        <f t="shared" si="22"/>
        <v>3</v>
      </c>
      <c r="F45" s="17">
        <v>127</v>
      </c>
      <c r="G45" s="43">
        <v>127</v>
      </c>
      <c r="H45" s="43">
        <v>127</v>
      </c>
      <c r="I45" s="22">
        <f t="shared" si="23"/>
        <v>2</v>
      </c>
      <c r="J45" s="43">
        <v>11</v>
      </c>
      <c r="K45" s="18">
        <v>0</v>
      </c>
      <c r="L45" s="18">
        <v>0</v>
      </c>
      <c r="M45" s="18">
        <v>0</v>
      </c>
      <c r="N45" s="18">
        <f t="shared" si="6"/>
        <v>11</v>
      </c>
      <c r="O45" s="18">
        <v>11</v>
      </c>
      <c r="P45" s="22">
        <f t="shared" si="24"/>
        <v>1</v>
      </c>
      <c r="Q45" s="18">
        <v>17</v>
      </c>
      <c r="R45" s="18">
        <v>17</v>
      </c>
      <c r="S45" s="22">
        <f t="shared" si="25"/>
        <v>1</v>
      </c>
      <c r="T45" s="22">
        <f t="shared" si="26"/>
        <v>7</v>
      </c>
      <c r="U45" s="22">
        <f t="shared" si="27"/>
        <v>100</v>
      </c>
    </row>
    <row r="46" spans="1:21" s="79" customFormat="1" ht="16.5" customHeight="1" x14ac:dyDescent="0.25">
      <c r="A46" s="81" t="s">
        <v>4</v>
      </c>
      <c r="B46" s="82"/>
      <c r="C46" s="47" t="s">
        <v>19</v>
      </c>
      <c r="D46" s="20">
        <f>SUM(D34:D45)</f>
        <v>0</v>
      </c>
      <c r="E46" s="20"/>
      <c r="F46" s="20">
        <f>SUM(F34:F45)</f>
        <v>4813</v>
      </c>
      <c r="G46" s="20">
        <f>SUM(G34:G45)</f>
        <v>4813</v>
      </c>
      <c r="H46" s="20">
        <f>SUM(H34:H45)</f>
        <v>4813</v>
      </c>
      <c r="I46" s="20"/>
      <c r="J46" s="20">
        <f t="shared" ref="J46:O46" si="28">SUM(J34:J45)</f>
        <v>204</v>
      </c>
      <c r="K46" s="20">
        <f t="shared" si="28"/>
        <v>3</v>
      </c>
      <c r="L46" s="20">
        <f t="shared" si="28"/>
        <v>0</v>
      </c>
      <c r="M46" s="20">
        <f t="shared" si="28"/>
        <v>0</v>
      </c>
      <c r="N46" s="20">
        <f t="shared" si="28"/>
        <v>207</v>
      </c>
      <c r="O46" s="20">
        <f t="shared" si="28"/>
        <v>207</v>
      </c>
      <c r="P46" s="20"/>
      <c r="Q46" s="20">
        <f>SUM(Q34:Q45)</f>
        <v>309</v>
      </c>
      <c r="R46" s="20">
        <f>SUM(R34:R45)</f>
        <v>309</v>
      </c>
      <c r="S46" s="20"/>
      <c r="T46" s="34">
        <f>AVERAGE(T34:T45)</f>
        <v>7</v>
      </c>
      <c r="U46" s="34">
        <f>AVERAGE(U34:U45)</f>
        <v>100</v>
      </c>
    </row>
    <row r="47" spans="1:21" s="79" customFormat="1" ht="30" customHeight="1" x14ac:dyDescent="0.25">
      <c r="A47" s="80" t="s">
        <v>5</v>
      </c>
      <c r="B47" s="83">
        <v>1</v>
      </c>
      <c r="C47" s="86" t="s">
        <v>177</v>
      </c>
      <c r="D47" s="21" t="s">
        <v>71</v>
      </c>
      <c r="E47" s="22">
        <f>IF(D47="закрыта",3,0)</f>
        <v>3</v>
      </c>
      <c r="F47" s="70">
        <v>392</v>
      </c>
      <c r="G47" s="71">
        <v>392</v>
      </c>
      <c r="H47" s="43">
        <v>392</v>
      </c>
      <c r="I47" s="22">
        <f>IF(AND(F47=H47,G47=H47,F47=G47),2,(IF(OR(F47=H47,G47=H47),1,0)))</f>
        <v>2</v>
      </c>
      <c r="J47" s="43">
        <v>21</v>
      </c>
      <c r="K47" s="18">
        <v>0</v>
      </c>
      <c r="L47" s="18">
        <v>0</v>
      </c>
      <c r="M47" s="18">
        <v>0</v>
      </c>
      <c r="N47" s="18">
        <f t="shared" si="6"/>
        <v>21</v>
      </c>
      <c r="O47" s="18">
        <v>21</v>
      </c>
      <c r="P47" s="22">
        <f>IF(N47=O47,1,0)</f>
        <v>1</v>
      </c>
      <c r="Q47" s="71">
        <v>23</v>
      </c>
      <c r="R47" s="18">
        <v>23</v>
      </c>
      <c r="S47" s="22">
        <f>IF(Q47=R47,1,0)</f>
        <v>1</v>
      </c>
      <c r="T47" s="22">
        <f>E47+I47+P47+S47</f>
        <v>7</v>
      </c>
      <c r="U47" s="22">
        <f>T47*100/$T$8</f>
        <v>100</v>
      </c>
    </row>
    <row r="48" spans="1:21" s="79" customFormat="1" ht="30" customHeight="1" x14ac:dyDescent="0.25">
      <c r="A48" s="80" t="s">
        <v>5</v>
      </c>
      <c r="B48" s="83">
        <v>2</v>
      </c>
      <c r="C48" s="86" t="s">
        <v>178</v>
      </c>
      <c r="D48" s="21" t="s">
        <v>71</v>
      </c>
      <c r="E48" s="22">
        <f>IF(D48="закрыта",3,0)</f>
        <v>3</v>
      </c>
      <c r="F48" s="17">
        <v>204</v>
      </c>
      <c r="G48" s="18">
        <v>204</v>
      </c>
      <c r="H48" s="18">
        <v>204</v>
      </c>
      <c r="I48" s="22">
        <f>IF(AND(F48=H48,G48=H48,F48=G48),2,(IF(OR(F48=H48,G48=H48),1,0)))</f>
        <v>2</v>
      </c>
      <c r="J48" s="43">
        <v>19</v>
      </c>
      <c r="K48" s="18">
        <v>1</v>
      </c>
      <c r="L48" s="18">
        <v>0</v>
      </c>
      <c r="M48" s="18">
        <v>0</v>
      </c>
      <c r="N48" s="18">
        <f t="shared" si="6"/>
        <v>20</v>
      </c>
      <c r="O48" s="18">
        <v>20</v>
      </c>
      <c r="P48" s="22">
        <f>IF(N48=O48,1,0)</f>
        <v>1</v>
      </c>
      <c r="Q48" s="43">
        <v>19</v>
      </c>
      <c r="R48" s="18">
        <v>19</v>
      </c>
      <c r="S48" s="22">
        <f>IF(Q48=R48,1,0)</f>
        <v>1</v>
      </c>
      <c r="T48" s="22">
        <f>E48+I48+P48+S48</f>
        <v>7</v>
      </c>
      <c r="U48" s="22">
        <f>T48*100/$T$8</f>
        <v>100</v>
      </c>
    </row>
    <row r="49" spans="1:21" s="79" customFormat="1" ht="30" customHeight="1" x14ac:dyDescent="0.25">
      <c r="A49" s="80" t="s">
        <v>5</v>
      </c>
      <c r="B49" s="83">
        <v>3</v>
      </c>
      <c r="C49" s="86" t="s">
        <v>179</v>
      </c>
      <c r="D49" s="21" t="s">
        <v>72</v>
      </c>
      <c r="E49" s="22">
        <f>IF(D49="закрыта",3,0)</f>
        <v>0</v>
      </c>
      <c r="F49" s="17">
        <v>71</v>
      </c>
      <c r="G49" s="18">
        <v>71</v>
      </c>
      <c r="H49" s="18">
        <v>80</v>
      </c>
      <c r="I49" s="22">
        <f>IF(AND(F49=H49,G49=H49,F49=G49),2,(IF(OR(F49=H49,G49=H49),1,0)))</f>
        <v>0</v>
      </c>
      <c r="J49" s="18">
        <v>11</v>
      </c>
      <c r="K49" s="18">
        <v>0</v>
      </c>
      <c r="L49" s="18">
        <v>0</v>
      </c>
      <c r="M49" s="18">
        <v>0</v>
      </c>
      <c r="N49" s="18">
        <f t="shared" si="6"/>
        <v>11</v>
      </c>
      <c r="O49" s="18">
        <v>11</v>
      </c>
      <c r="P49" s="22">
        <f>IF(N49=O49,1,0)</f>
        <v>1</v>
      </c>
      <c r="Q49" s="18">
        <v>16</v>
      </c>
      <c r="R49" s="18">
        <v>17</v>
      </c>
      <c r="S49" s="22">
        <f>IF(Q49=R49,1,0)</f>
        <v>0</v>
      </c>
      <c r="T49" s="22">
        <f>E49+I49+P49+S49</f>
        <v>1</v>
      </c>
      <c r="U49" s="22">
        <f>T49*100/$T$8</f>
        <v>14.285714285714286</v>
      </c>
    </row>
    <row r="50" spans="1:21" s="79" customFormat="1" ht="30" customHeight="1" x14ac:dyDescent="0.25">
      <c r="A50" s="80" t="s">
        <v>5</v>
      </c>
      <c r="B50" s="83">
        <v>4</v>
      </c>
      <c r="C50" s="86" t="s">
        <v>180</v>
      </c>
      <c r="D50" s="21" t="s">
        <v>71</v>
      </c>
      <c r="E50" s="22">
        <f>IF(D50="закрыта",3,0)</f>
        <v>3</v>
      </c>
      <c r="F50" s="17">
        <v>133</v>
      </c>
      <c r="G50" s="43">
        <v>133</v>
      </c>
      <c r="H50" s="43">
        <v>133</v>
      </c>
      <c r="I50" s="22">
        <f>IF(AND(F50=H50,G50=H50,F50=G50),2,(IF(OR(F50=H50,G50=H50),1,0)))</f>
        <v>2</v>
      </c>
      <c r="J50" s="43">
        <v>11</v>
      </c>
      <c r="K50" s="18">
        <v>0</v>
      </c>
      <c r="L50" s="18">
        <v>0</v>
      </c>
      <c r="M50" s="18">
        <v>0</v>
      </c>
      <c r="N50" s="18">
        <f t="shared" si="6"/>
        <v>11</v>
      </c>
      <c r="O50" s="18">
        <v>11</v>
      </c>
      <c r="P50" s="22">
        <f>IF(N50=O50,1,0)</f>
        <v>1</v>
      </c>
      <c r="Q50" s="43">
        <v>18</v>
      </c>
      <c r="R50" s="18">
        <v>18</v>
      </c>
      <c r="S50" s="22">
        <f>IF(Q50=R50,1,0)</f>
        <v>1</v>
      </c>
      <c r="T50" s="22">
        <f>E50+I50+P50+S50</f>
        <v>7</v>
      </c>
      <c r="U50" s="22">
        <f>T50*100/$T$8</f>
        <v>100</v>
      </c>
    </row>
    <row r="51" spans="1:21" s="79" customFormat="1" ht="16.5" customHeight="1" x14ac:dyDescent="0.25">
      <c r="A51" s="81" t="s">
        <v>5</v>
      </c>
      <c r="B51" s="82"/>
      <c r="C51" s="47" t="s">
        <v>19</v>
      </c>
      <c r="D51" s="20">
        <f>SUM(D47:D50)</f>
        <v>0</v>
      </c>
      <c r="E51" s="20"/>
      <c r="F51" s="20">
        <f>SUM(F47:F50)</f>
        <v>800</v>
      </c>
      <c r="G51" s="20">
        <f>SUM(G47:G50)</f>
        <v>800</v>
      </c>
      <c r="H51" s="20">
        <f>SUM(H47:H50)</f>
        <v>809</v>
      </c>
      <c r="I51" s="20"/>
      <c r="J51" s="20">
        <f t="shared" ref="J51:O51" si="29">SUM(J47:J50)</f>
        <v>62</v>
      </c>
      <c r="K51" s="20">
        <f t="shared" si="29"/>
        <v>1</v>
      </c>
      <c r="L51" s="20">
        <f t="shared" si="29"/>
        <v>0</v>
      </c>
      <c r="M51" s="20">
        <f t="shared" si="29"/>
        <v>0</v>
      </c>
      <c r="N51" s="20">
        <f t="shared" si="29"/>
        <v>63</v>
      </c>
      <c r="O51" s="20">
        <f t="shared" si="29"/>
        <v>63</v>
      </c>
      <c r="P51" s="20"/>
      <c r="Q51" s="20">
        <f>SUM(Q47:Q50)</f>
        <v>76</v>
      </c>
      <c r="R51" s="20">
        <f>SUM(R47:R50)</f>
        <v>77</v>
      </c>
      <c r="S51" s="20"/>
      <c r="T51" s="34">
        <f>AVERAGE(T47:T50)</f>
        <v>5.5</v>
      </c>
      <c r="U51" s="34">
        <f>AVERAGE(U47:U50)</f>
        <v>78.571428571428569</v>
      </c>
    </row>
    <row r="52" spans="1:21" s="79" customFormat="1" ht="30" customHeight="1" x14ac:dyDescent="0.25">
      <c r="A52" s="80" t="s">
        <v>6</v>
      </c>
      <c r="B52" s="83">
        <v>1</v>
      </c>
      <c r="C52" s="78" t="s">
        <v>173</v>
      </c>
      <c r="D52" s="21" t="s">
        <v>71</v>
      </c>
      <c r="E52" s="22">
        <f>IF(D52="закрыта",3,0)</f>
        <v>3</v>
      </c>
      <c r="F52" s="17">
        <v>30</v>
      </c>
      <c r="G52" s="43">
        <v>30</v>
      </c>
      <c r="H52" s="43">
        <v>30</v>
      </c>
      <c r="I52" s="22">
        <f>IF(AND(F52=H52,G52=H52,F52=G52),2,(IF(OR(F52=H52,G52=H52),1,0)))</f>
        <v>2</v>
      </c>
      <c r="J52" s="43">
        <v>7</v>
      </c>
      <c r="K52" s="18">
        <v>0</v>
      </c>
      <c r="L52" s="18">
        <v>0</v>
      </c>
      <c r="M52" s="18">
        <v>0</v>
      </c>
      <c r="N52" s="18">
        <f t="shared" si="6"/>
        <v>7</v>
      </c>
      <c r="O52" s="17">
        <v>7</v>
      </c>
      <c r="P52" s="22">
        <f>IF(N52=O52,1,0)</f>
        <v>1</v>
      </c>
      <c r="Q52" s="43">
        <v>9</v>
      </c>
      <c r="R52" s="43">
        <v>9</v>
      </c>
      <c r="S52" s="22">
        <f>IF(Q52=R52,1,0)</f>
        <v>1</v>
      </c>
      <c r="T52" s="22">
        <f>E52+I52+P52+S52</f>
        <v>7</v>
      </c>
      <c r="U52" s="22">
        <f>T52*100/$T$8</f>
        <v>100</v>
      </c>
    </row>
    <row r="53" spans="1:21" s="79" customFormat="1" ht="30" customHeight="1" x14ac:dyDescent="0.25">
      <c r="A53" s="80" t="s">
        <v>6</v>
      </c>
      <c r="B53" s="83">
        <v>2</v>
      </c>
      <c r="C53" s="78" t="s">
        <v>174</v>
      </c>
      <c r="D53" s="21" t="s">
        <v>71</v>
      </c>
      <c r="E53" s="22">
        <f>IF(D53="закрыта",3,0)</f>
        <v>3</v>
      </c>
      <c r="F53" s="17">
        <v>47</v>
      </c>
      <c r="G53" s="43">
        <v>47</v>
      </c>
      <c r="H53" s="43">
        <v>47</v>
      </c>
      <c r="I53" s="22">
        <f>IF(AND(F53=H53,G53=H53,F53=G53),2,(IF(OR(F53=H53,G53=H53),1,0)))</f>
        <v>2</v>
      </c>
      <c r="J53" s="43">
        <v>10</v>
      </c>
      <c r="K53" s="18">
        <v>0</v>
      </c>
      <c r="L53" s="18">
        <v>0</v>
      </c>
      <c r="M53" s="18">
        <v>0</v>
      </c>
      <c r="N53" s="18">
        <f t="shared" si="6"/>
        <v>10</v>
      </c>
      <c r="O53" s="17">
        <v>10</v>
      </c>
      <c r="P53" s="22">
        <f>IF(N53=O53,1,0)</f>
        <v>1</v>
      </c>
      <c r="Q53" s="43">
        <v>12</v>
      </c>
      <c r="R53" s="43">
        <v>12</v>
      </c>
      <c r="S53" s="22">
        <f>IF(Q53=R53,1,0)</f>
        <v>1</v>
      </c>
      <c r="T53" s="22">
        <f>E53+I53+P53+S53</f>
        <v>7</v>
      </c>
      <c r="U53" s="22">
        <f>T53*100/$T$8</f>
        <v>100</v>
      </c>
    </row>
    <row r="54" spans="1:21" s="79" customFormat="1" ht="30" customHeight="1" x14ac:dyDescent="0.25">
      <c r="A54" s="80" t="s">
        <v>6</v>
      </c>
      <c r="B54" s="83">
        <v>3</v>
      </c>
      <c r="C54" s="78" t="s">
        <v>175</v>
      </c>
      <c r="D54" s="21" t="s">
        <v>71</v>
      </c>
      <c r="E54" s="22">
        <f>IF(D54="закрыта",3,0)</f>
        <v>3</v>
      </c>
      <c r="F54" s="17">
        <v>5</v>
      </c>
      <c r="G54" s="43">
        <v>5</v>
      </c>
      <c r="H54" s="43">
        <v>5</v>
      </c>
      <c r="I54" s="22">
        <f>IF(AND(F54=H54,G54=H54,F54=G54),2,(IF(OR(F54=H54,G54=H54),1,0)))</f>
        <v>2</v>
      </c>
      <c r="J54" s="43">
        <v>2</v>
      </c>
      <c r="K54" s="18">
        <v>0</v>
      </c>
      <c r="L54" s="18">
        <v>0</v>
      </c>
      <c r="M54" s="18">
        <v>0</v>
      </c>
      <c r="N54" s="18">
        <f t="shared" si="6"/>
        <v>2</v>
      </c>
      <c r="O54" s="17">
        <v>2</v>
      </c>
      <c r="P54" s="22">
        <f>IF(N54=O54,1,0)</f>
        <v>1</v>
      </c>
      <c r="Q54" s="43">
        <v>2</v>
      </c>
      <c r="R54" s="43">
        <v>2</v>
      </c>
      <c r="S54" s="22">
        <f>IF(Q54=R54,1,0)</f>
        <v>1</v>
      </c>
      <c r="T54" s="22">
        <f>E54+I54+P54+S54</f>
        <v>7</v>
      </c>
      <c r="U54" s="22">
        <f>T54*100/$T$8</f>
        <v>100</v>
      </c>
    </row>
    <row r="55" spans="1:21" s="79" customFormat="1" ht="30" customHeight="1" x14ac:dyDescent="0.25">
      <c r="A55" s="80" t="s">
        <v>6</v>
      </c>
      <c r="B55" s="83">
        <v>4</v>
      </c>
      <c r="C55" s="78" t="s">
        <v>176</v>
      </c>
      <c r="D55" s="21" t="s">
        <v>71</v>
      </c>
      <c r="E55" s="22">
        <f>IF(D55="закрыта",3,0)</f>
        <v>3</v>
      </c>
      <c r="F55" s="17">
        <v>653</v>
      </c>
      <c r="G55" s="43">
        <v>653</v>
      </c>
      <c r="H55" s="43">
        <v>653</v>
      </c>
      <c r="I55" s="22">
        <f>IF(AND(F55=H55,G55=H55,F55=G55),2,(IF(OR(F55=H55,G55=H55),1,0)))</f>
        <v>2</v>
      </c>
      <c r="J55" s="43">
        <v>26</v>
      </c>
      <c r="K55" s="18">
        <v>0</v>
      </c>
      <c r="L55" s="18">
        <v>0</v>
      </c>
      <c r="M55" s="18">
        <v>6</v>
      </c>
      <c r="N55" s="18">
        <f t="shared" si="6"/>
        <v>32</v>
      </c>
      <c r="O55" s="18">
        <v>32</v>
      </c>
      <c r="P55" s="22">
        <f>IF(N55=O55,1,0)</f>
        <v>1</v>
      </c>
      <c r="Q55" s="43">
        <v>44</v>
      </c>
      <c r="R55" s="43">
        <v>44</v>
      </c>
      <c r="S55" s="22">
        <f>IF(Q55=R55,1,0)</f>
        <v>1</v>
      </c>
      <c r="T55" s="22">
        <f>E55+I55+P55+S55</f>
        <v>7</v>
      </c>
      <c r="U55" s="22">
        <f>T55*100/$T$8</f>
        <v>100</v>
      </c>
    </row>
    <row r="56" spans="1:21" s="79" customFormat="1" ht="16.5" customHeight="1" x14ac:dyDescent="0.25">
      <c r="A56" s="81" t="s">
        <v>6</v>
      </c>
      <c r="B56" s="82"/>
      <c r="C56" s="47" t="s">
        <v>19</v>
      </c>
      <c r="D56" s="20">
        <f>SUM(D52:D55)</f>
        <v>0</v>
      </c>
      <c r="E56" s="20"/>
      <c r="F56" s="20">
        <f>SUM(F52:F55)</f>
        <v>735</v>
      </c>
      <c r="G56" s="20">
        <f>SUM(G52:G55)</f>
        <v>735</v>
      </c>
      <c r="H56" s="20">
        <f>SUM(H52:H55)</f>
        <v>735</v>
      </c>
      <c r="I56" s="20"/>
      <c r="J56" s="20">
        <f t="shared" ref="J56:O56" si="30">SUM(J52:J55)</f>
        <v>45</v>
      </c>
      <c r="K56" s="20">
        <f t="shared" si="30"/>
        <v>0</v>
      </c>
      <c r="L56" s="20">
        <f t="shared" si="30"/>
        <v>0</v>
      </c>
      <c r="M56" s="20">
        <f t="shared" si="30"/>
        <v>6</v>
      </c>
      <c r="N56" s="20">
        <f t="shared" si="30"/>
        <v>51</v>
      </c>
      <c r="O56" s="20">
        <f t="shared" si="30"/>
        <v>51</v>
      </c>
      <c r="P56" s="20"/>
      <c r="Q56" s="20">
        <f>SUM(Q52:Q55)</f>
        <v>67</v>
      </c>
      <c r="R56" s="20">
        <f>SUM(R52:R55)</f>
        <v>67</v>
      </c>
      <c r="S56" s="20"/>
      <c r="T56" s="34">
        <f>AVERAGE(T52:T55)</f>
        <v>7</v>
      </c>
      <c r="U56" s="34">
        <f>AVERAGE(U52:U55)</f>
        <v>100</v>
      </c>
    </row>
    <row r="57" spans="1:21" s="79" customFormat="1" ht="30" customHeight="1" x14ac:dyDescent="0.25">
      <c r="A57" s="80" t="s">
        <v>7</v>
      </c>
      <c r="B57" s="83">
        <v>1</v>
      </c>
      <c r="C57" s="86" t="s">
        <v>170</v>
      </c>
      <c r="D57" s="21" t="s">
        <v>71</v>
      </c>
      <c r="E57" s="22">
        <f>IF(D57="закрыта",3,0)</f>
        <v>3</v>
      </c>
      <c r="F57" s="70">
        <v>757</v>
      </c>
      <c r="G57" s="70">
        <v>757</v>
      </c>
      <c r="H57" s="43">
        <v>757</v>
      </c>
      <c r="I57" s="22">
        <f>IF(AND(F57=H57,G57=H57,F57=G57),2,(IF(OR(F57=H57,G57=H57),1,0)))</f>
        <v>2</v>
      </c>
      <c r="J57" s="43">
        <v>29</v>
      </c>
      <c r="K57" s="18">
        <v>0</v>
      </c>
      <c r="L57" s="18">
        <v>0</v>
      </c>
      <c r="M57" s="18">
        <v>0</v>
      </c>
      <c r="N57" s="18">
        <f t="shared" si="6"/>
        <v>29</v>
      </c>
      <c r="O57" s="18">
        <v>29</v>
      </c>
      <c r="P57" s="22">
        <f>IF(N57=O57,1,0)</f>
        <v>1</v>
      </c>
      <c r="Q57" s="36">
        <v>42</v>
      </c>
      <c r="R57" s="36">
        <v>42</v>
      </c>
      <c r="S57" s="22">
        <f>IF(Q57=R57,1,0)</f>
        <v>1</v>
      </c>
      <c r="T57" s="22">
        <f>E57+I57+P57+S57</f>
        <v>7</v>
      </c>
      <c r="U57" s="22">
        <f>T57*100/$T$8</f>
        <v>100</v>
      </c>
    </row>
    <row r="58" spans="1:21" s="79" customFormat="1" ht="30" customHeight="1" x14ac:dyDescent="0.25">
      <c r="A58" s="80" t="s">
        <v>7</v>
      </c>
      <c r="B58" s="83">
        <v>2</v>
      </c>
      <c r="C58" s="86" t="s">
        <v>169</v>
      </c>
      <c r="D58" s="21" t="s">
        <v>71</v>
      </c>
      <c r="E58" s="22">
        <f>IF(D58="закрыта",3,0)</f>
        <v>3</v>
      </c>
      <c r="F58" s="17">
        <v>624</v>
      </c>
      <c r="G58" s="43">
        <v>624</v>
      </c>
      <c r="H58" s="43">
        <v>624</v>
      </c>
      <c r="I58" s="22">
        <f>IF(AND(F58=H58,G58=H58,F58=G58),2,(IF(OR(F58=H58,G58=H58),1,0)))</f>
        <v>2</v>
      </c>
      <c r="J58" s="43">
        <v>20</v>
      </c>
      <c r="K58" s="18">
        <v>0</v>
      </c>
      <c r="L58" s="18">
        <v>0</v>
      </c>
      <c r="M58" s="18">
        <v>0</v>
      </c>
      <c r="N58" s="18">
        <f t="shared" si="6"/>
        <v>20</v>
      </c>
      <c r="O58" s="18">
        <v>20</v>
      </c>
      <c r="P58" s="22">
        <f>IF(N58=O58,1,0)</f>
        <v>1</v>
      </c>
      <c r="Q58" s="18">
        <v>31</v>
      </c>
      <c r="R58" s="43">
        <v>31</v>
      </c>
      <c r="S58" s="22">
        <f>IF(Q58=R58,1,0)</f>
        <v>1</v>
      </c>
      <c r="T58" s="22">
        <f>E58+I58+P58+S58</f>
        <v>7</v>
      </c>
      <c r="U58" s="22">
        <f>T58*100/$T$8</f>
        <v>100</v>
      </c>
    </row>
    <row r="59" spans="1:21" s="79" customFormat="1" ht="30" customHeight="1" x14ac:dyDescent="0.25">
      <c r="A59" s="80" t="s">
        <v>7</v>
      </c>
      <c r="B59" s="83">
        <v>3</v>
      </c>
      <c r="C59" s="78" t="s">
        <v>171</v>
      </c>
      <c r="D59" s="21" t="s">
        <v>71</v>
      </c>
      <c r="E59" s="22">
        <f>IF(D59="закрыта",3,0)</f>
        <v>3</v>
      </c>
      <c r="F59" s="17">
        <v>388</v>
      </c>
      <c r="G59" s="43">
        <v>388</v>
      </c>
      <c r="H59" s="43">
        <v>388</v>
      </c>
      <c r="I59" s="22">
        <f>IF(AND(F59=H59,G59=H59,F59=G59),2,(IF(OR(F59=H59,G59=H59),1,0)))</f>
        <v>2</v>
      </c>
      <c r="J59" s="43">
        <v>20</v>
      </c>
      <c r="K59" s="18">
        <v>0</v>
      </c>
      <c r="L59" s="18">
        <v>0</v>
      </c>
      <c r="M59" s="18">
        <v>0</v>
      </c>
      <c r="N59" s="18">
        <f t="shared" si="6"/>
        <v>20</v>
      </c>
      <c r="O59" s="18">
        <v>20</v>
      </c>
      <c r="P59" s="22">
        <f>IF(N59=O59,1,0)</f>
        <v>1</v>
      </c>
      <c r="Q59" s="18">
        <v>30</v>
      </c>
      <c r="R59" s="18">
        <v>30</v>
      </c>
      <c r="S59" s="22">
        <f>IF(Q59=R59,1,0)</f>
        <v>1</v>
      </c>
      <c r="T59" s="22">
        <f>E59+I59+P59+S59</f>
        <v>7</v>
      </c>
      <c r="U59" s="22">
        <f>T59*100/$T$8</f>
        <v>100</v>
      </c>
    </row>
    <row r="60" spans="1:21" s="79" customFormat="1" ht="30" customHeight="1" x14ac:dyDescent="0.25">
      <c r="A60" s="80" t="s">
        <v>7</v>
      </c>
      <c r="B60" s="83">
        <v>4</v>
      </c>
      <c r="C60" s="86" t="s">
        <v>172</v>
      </c>
      <c r="D60" s="21" t="s">
        <v>71</v>
      </c>
      <c r="E60" s="22">
        <f>IF(D60="закрыта",3,0)</f>
        <v>3</v>
      </c>
      <c r="F60" s="17">
        <v>55</v>
      </c>
      <c r="G60" s="43">
        <v>55</v>
      </c>
      <c r="H60" s="43">
        <v>55</v>
      </c>
      <c r="I60" s="22">
        <f>IF(AND(F60=H60,G60=H60,F60=G60),2,(IF(OR(F60=H60,G60=H60),1,0)))</f>
        <v>2</v>
      </c>
      <c r="J60" s="43">
        <v>11</v>
      </c>
      <c r="K60" s="18">
        <v>0</v>
      </c>
      <c r="L60" s="18">
        <v>0</v>
      </c>
      <c r="M60" s="18">
        <v>0</v>
      </c>
      <c r="N60" s="18">
        <f t="shared" si="6"/>
        <v>11</v>
      </c>
      <c r="O60" s="18">
        <v>11</v>
      </c>
      <c r="P60" s="22">
        <f>IF(N60=O60,1,0)</f>
        <v>1</v>
      </c>
      <c r="Q60" s="18">
        <v>12</v>
      </c>
      <c r="R60" s="18">
        <v>12</v>
      </c>
      <c r="S60" s="22">
        <f>IF(Q60=R60,1,0)</f>
        <v>1</v>
      </c>
      <c r="T60" s="22">
        <f>E60+I60+P60+S60</f>
        <v>7</v>
      </c>
      <c r="U60" s="22">
        <f>T60*100/$T$8</f>
        <v>100</v>
      </c>
    </row>
    <row r="61" spans="1:21" s="79" customFormat="1" ht="16.5" customHeight="1" x14ac:dyDescent="0.25">
      <c r="A61" s="81" t="s">
        <v>7</v>
      </c>
      <c r="B61" s="82"/>
      <c r="C61" s="47" t="s">
        <v>19</v>
      </c>
      <c r="D61" s="20">
        <f>SUM(D57:D60)</f>
        <v>0</v>
      </c>
      <c r="E61" s="20"/>
      <c r="F61" s="20">
        <f>SUM(F57:F60)</f>
        <v>1824</v>
      </c>
      <c r="G61" s="20">
        <f>SUM(G57:G60)</f>
        <v>1824</v>
      </c>
      <c r="H61" s="20">
        <f>SUM(H57:H60)</f>
        <v>1824</v>
      </c>
      <c r="I61" s="20"/>
      <c r="J61" s="20">
        <f t="shared" ref="J61:O61" si="31">SUM(J57:J60)</f>
        <v>80</v>
      </c>
      <c r="K61" s="20">
        <f t="shared" si="31"/>
        <v>0</v>
      </c>
      <c r="L61" s="20">
        <f t="shared" si="31"/>
        <v>0</v>
      </c>
      <c r="M61" s="20">
        <f t="shared" si="31"/>
        <v>0</v>
      </c>
      <c r="N61" s="20">
        <f t="shared" si="31"/>
        <v>80</v>
      </c>
      <c r="O61" s="20">
        <f t="shared" si="31"/>
        <v>80</v>
      </c>
      <c r="P61" s="20"/>
      <c r="Q61" s="20">
        <f>SUM(Q57:Q60)</f>
        <v>115</v>
      </c>
      <c r="R61" s="20">
        <f>SUM(R57:R60)</f>
        <v>115</v>
      </c>
      <c r="S61" s="20"/>
      <c r="T61" s="34">
        <f>AVERAGE(T57:T60)</f>
        <v>7</v>
      </c>
      <c r="U61" s="34">
        <f>AVERAGE(U57:U60)</f>
        <v>100</v>
      </c>
    </row>
    <row r="62" spans="1:21" s="79" customFormat="1" ht="30" customHeight="1" x14ac:dyDescent="0.25">
      <c r="A62" s="80" t="s">
        <v>8</v>
      </c>
      <c r="B62" s="83">
        <v>1</v>
      </c>
      <c r="C62" s="78" t="s">
        <v>166</v>
      </c>
      <c r="D62" s="21" t="s">
        <v>71</v>
      </c>
      <c r="E62" s="22">
        <f>IF(D62="закрыта",3,0)</f>
        <v>3</v>
      </c>
      <c r="F62" s="17">
        <v>663</v>
      </c>
      <c r="G62" s="43">
        <v>663</v>
      </c>
      <c r="H62" s="43">
        <v>663</v>
      </c>
      <c r="I62" s="22">
        <f>IF(AND(F62=H62,G62=H62,F62=G62),2,(IF(OR(F62=H62,G62=H62),1,0)))</f>
        <v>2</v>
      </c>
      <c r="J62" s="43">
        <v>25</v>
      </c>
      <c r="K62" s="18">
        <v>0</v>
      </c>
      <c r="L62" s="18">
        <v>3</v>
      </c>
      <c r="M62" s="18">
        <v>4</v>
      </c>
      <c r="N62" s="18">
        <f t="shared" si="6"/>
        <v>32</v>
      </c>
      <c r="O62" s="18">
        <v>32</v>
      </c>
      <c r="P62" s="22">
        <f>IF(N62=O62,1,0)</f>
        <v>1</v>
      </c>
      <c r="Q62" s="43">
        <v>47</v>
      </c>
      <c r="R62" s="43">
        <v>47</v>
      </c>
      <c r="S62" s="22">
        <f>IF(Q62=R62,1,0)</f>
        <v>1</v>
      </c>
      <c r="T62" s="22">
        <f>E62+I62+P62+S62</f>
        <v>7</v>
      </c>
      <c r="U62" s="22">
        <f>T62*100/$T$8</f>
        <v>100</v>
      </c>
    </row>
    <row r="63" spans="1:21" s="79" customFormat="1" ht="30" customHeight="1" x14ac:dyDescent="0.25">
      <c r="A63" s="80" t="s">
        <v>8</v>
      </c>
      <c r="B63" s="83">
        <v>2</v>
      </c>
      <c r="C63" s="78" t="s">
        <v>167</v>
      </c>
      <c r="D63" s="21" t="s">
        <v>71</v>
      </c>
      <c r="E63" s="22">
        <f>IF(D63="закрыта",3,0)</f>
        <v>3</v>
      </c>
      <c r="F63" s="17">
        <v>292</v>
      </c>
      <c r="G63" s="43">
        <v>292</v>
      </c>
      <c r="H63" s="43">
        <v>292</v>
      </c>
      <c r="I63" s="22">
        <f>IF(AND(F63=H63,G63=H63,F63=G63),2,(IF(OR(F63=H63,G63=H63),1,0)))</f>
        <v>2</v>
      </c>
      <c r="J63" s="43">
        <v>12</v>
      </c>
      <c r="K63" s="18">
        <v>0</v>
      </c>
      <c r="L63" s="18">
        <v>0</v>
      </c>
      <c r="M63" s="18">
        <v>0</v>
      </c>
      <c r="N63" s="18">
        <f t="shared" si="6"/>
        <v>12</v>
      </c>
      <c r="O63" s="18">
        <v>12</v>
      </c>
      <c r="P63" s="22">
        <f>IF(N63=O63,1,0)</f>
        <v>1</v>
      </c>
      <c r="Q63" s="43">
        <v>19</v>
      </c>
      <c r="R63" s="43">
        <v>19</v>
      </c>
      <c r="S63" s="22">
        <f>IF(Q63=R63,1,0)</f>
        <v>1</v>
      </c>
      <c r="T63" s="22">
        <f>E63+I63+P63+S63</f>
        <v>7</v>
      </c>
      <c r="U63" s="22">
        <f>T63*100/$T$8</f>
        <v>100</v>
      </c>
    </row>
    <row r="64" spans="1:21" s="79" customFormat="1" ht="30" customHeight="1" x14ac:dyDescent="0.25">
      <c r="A64" s="80" t="s">
        <v>8</v>
      </c>
      <c r="B64" s="83">
        <v>3</v>
      </c>
      <c r="C64" s="78" t="s">
        <v>168</v>
      </c>
      <c r="D64" s="21" t="s">
        <v>71</v>
      </c>
      <c r="E64" s="22">
        <f>IF(D64="закрыта",3,0)</f>
        <v>3</v>
      </c>
      <c r="F64" s="17">
        <v>268</v>
      </c>
      <c r="G64" s="43">
        <v>268</v>
      </c>
      <c r="H64" s="43">
        <v>268</v>
      </c>
      <c r="I64" s="22">
        <f>IF(AND(F64=H64,G64=H64,F64=G64),2,(IF(OR(F64=H64,G64=H64),1,0)))</f>
        <v>2</v>
      </c>
      <c r="J64" s="43">
        <v>11</v>
      </c>
      <c r="K64" s="18">
        <v>0</v>
      </c>
      <c r="L64" s="18">
        <v>0</v>
      </c>
      <c r="M64" s="18">
        <v>0</v>
      </c>
      <c r="N64" s="18">
        <f t="shared" si="6"/>
        <v>11</v>
      </c>
      <c r="O64" s="18">
        <v>11</v>
      </c>
      <c r="P64" s="22">
        <f>IF(N64=O64,1,0)</f>
        <v>1</v>
      </c>
      <c r="Q64" s="43">
        <v>20</v>
      </c>
      <c r="R64" s="43">
        <v>20</v>
      </c>
      <c r="S64" s="22">
        <f>IF(Q64=R64,1,0)</f>
        <v>1</v>
      </c>
      <c r="T64" s="22">
        <f>E64+I64+P64+S64</f>
        <v>7</v>
      </c>
      <c r="U64" s="22">
        <f>T64*100/$T$8</f>
        <v>100</v>
      </c>
    </row>
    <row r="65" spans="1:22" s="79" customFormat="1" ht="30" customHeight="1" x14ac:dyDescent="0.25">
      <c r="A65" s="80" t="s">
        <v>8</v>
      </c>
      <c r="B65" s="83">
        <v>4</v>
      </c>
      <c r="C65" s="78" t="s">
        <v>165</v>
      </c>
      <c r="D65" s="21" t="s">
        <v>71</v>
      </c>
      <c r="E65" s="22">
        <f>IF(D65="закрыта",3,0)</f>
        <v>3</v>
      </c>
      <c r="F65" s="17">
        <v>68</v>
      </c>
      <c r="G65" s="43">
        <v>68</v>
      </c>
      <c r="H65" s="43">
        <v>68</v>
      </c>
      <c r="I65" s="22">
        <f>IF(AND(F65=H65,G65=H65,F65=G65),2,(IF(OR(F65=H65,G65=H65),1,0)))</f>
        <v>2</v>
      </c>
      <c r="J65" s="43">
        <v>10</v>
      </c>
      <c r="K65" s="18">
        <v>0</v>
      </c>
      <c r="L65" s="18">
        <v>0</v>
      </c>
      <c r="M65" s="18">
        <v>0</v>
      </c>
      <c r="N65" s="18">
        <f t="shared" si="6"/>
        <v>10</v>
      </c>
      <c r="O65" s="18">
        <v>10</v>
      </c>
      <c r="P65" s="22">
        <f>IF(N65=O65,1,0)</f>
        <v>1</v>
      </c>
      <c r="Q65" s="43">
        <v>15</v>
      </c>
      <c r="R65" s="43">
        <v>15</v>
      </c>
      <c r="S65" s="22">
        <f>IF(Q65=R65,1,0)</f>
        <v>1</v>
      </c>
      <c r="T65" s="22">
        <f>E65+I65+P65+S65</f>
        <v>7</v>
      </c>
      <c r="U65" s="22">
        <f>T65*100/$T$8</f>
        <v>100</v>
      </c>
    </row>
    <row r="66" spans="1:22" s="79" customFormat="1" ht="30" customHeight="1" x14ac:dyDescent="0.25">
      <c r="A66" s="80" t="s">
        <v>8</v>
      </c>
      <c r="B66" s="83">
        <v>5</v>
      </c>
      <c r="C66" s="78" t="s">
        <v>164</v>
      </c>
      <c r="D66" s="21" t="s">
        <v>71</v>
      </c>
      <c r="E66" s="22">
        <f>IF(D66="закрыта",3,0)</f>
        <v>3</v>
      </c>
      <c r="F66" s="17">
        <v>22</v>
      </c>
      <c r="G66" s="43">
        <v>22</v>
      </c>
      <c r="H66" s="43">
        <v>22</v>
      </c>
      <c r="I66" s="22">
        <f>IF(AND(F66=H66,G66=H66,F66=G66),2,(IF(OR(F66=H66,G66=H66),1,0)))</f>
        <v>2</v>
      </c>
      <c r="J66" s="43">
        <v>7</v>
      </c>
      <c r="K66" s="18">
        <v>0</v>
      </c>
      <c r="L66" s="18">
        <v>0</v>
      </c>
      <c r="M66" s="18">
        <v>0</v>
      </c>
      <c r="N66" s="18">
        <f t="shared" si="6"/>
        <v>7</v>
      </c>
      <c r="O66" s="18">
        <v>7</v>
      </c>
      <c r="P66" s="22">
        <f>IF(N66=O66,1,0)</f>
        <v>1</v>
      </c>
      <c r="Q66" s="43">
        <v>9</v>
      </c>
      <c r="R66" s="43">
        <v>9</v>
      </c>
      <c r="S66" s="22">
        <f>IF(Q66=R66,1,0)</f>
        <v>1</v>
      </c>
      <c r="T66" s="22">
        <f>E66+I66+P66+S66</f>
        <v>7</v>
      </c>
      <c r="U66" s="22">
        <f>T66*100/$T$8</f>
        <v>100</v>
      </c>
    </row>
    <row r="67" spans="1:22" s="79" customFormat="1" ht="16.5" customHeight="1" x14ac:dyDescent="0.25">
      <c r="A67" s="81" t="s">
        <v>8</v>
      </c>
      <c r="B67" s="82"/>
      <c r="C67" s="47" t="s">
        <v>19</v>
      </c>
      <c r="D67" s="20">
        <f>SUM(D62:D66)</f>
        <v>0</v>
      </c>
      <c r="E67" s="20"/>
      <c r="F67" s="20">
        <f>SUM(F62:F66)</f>
        <v>1313</v>
      </c>
      <c r="G67" s="20">
        <f>SUM(G62:G66)</f>
        <v>1313</v>
      </c>
      <c r="H67" s="20">
        <f>SUM(H62:H66)</f>
        <v>1313</v>
      </c>
      <c r="I67" s="20"/>
      <c r="J67" s="20">
        <f t="shared" ref="J67:O67" si="32">SUM(J62:J66)</f>
        <v>65</v>
      </c>
      <c r="K67" s="20">
        <f t="shared" si="32"/>
        <v>0</v>
      </c>
      <c r="L67" s="20">
        <f t="shared" si="32"/>
        <v>3</v>
      </c>
      <c r="M67" s="20">
        <f t="shared" si="32"/>
        <v>4</v>
      </c>
      <c r="N67" s="20">
        <f t="shared" si="32"/>
        <v>72</v>
      </c>
      <c r="O67" s="20">
        <f t="shared" si="32"/>
        <v>72</v>
      </c>
      <c r="P67" s="20"/>
      <c r="Q67" s="20">
        <f>SUM(Q62:Q66)</f>
        <v>110</v>
      </c>
      <c r="R67" s="20">
        <f>SUM(R62:R66)</f>
        <v>110</v>
      </c>
      <c r="S67" s="20"/>
      <c r="T67" s="34">
        <f>AVERAGE(T62:T66)</f>
        <v>7</v>
      </c>
      <c r="U67" s="34">
        <f>AVERAGE(U62:U66)</f>
        <v>100</v>
      </c>
    </row>
    <row r="68" spans="1:22" s="79" customFormat="1" ht="30" customHeight="1" x14ac:dyDescent="0.25">
      <c r="A68" s="80" t="s">
        <v>9</v>
      </c>
      <c r="B68" s="83">
        <v>1</v>
      </c>
      <c r="C68" s="86" t="s">
        <v>159</v>
      </c>
      <c r="D68" s="21" t="s">
        <v>71</v>
      </c>
      <c r="E68" s="22">
        <f t="shared" ref="E68:E74" si="33">IF(D68="закрыта",3,0)</f>
        <v>3</v>
      </c>
      <c r="F68" s="17">
        <v>692</v>
      </c>
      <c r="G68" s="18">
        <v>692</v>
      </c>
      <c r="H68" s="18">
        <v>692</v>
      </c>
      <c r="I68" s="22">
        <f t="shared" ref="I68:I74" si="34">IF(AND(F68=H68,G68=H68,F68=G68),2,(IF(OR(F68=H68,G68=H68),1,0)))</f>
        <v>2</v>
      </c>
      <c r="J68" s="18">
        <v>28</v>
      </c>
      <c r="K68" s="18">
        <v>0</v>
      </c>
      <c r="L68" s="18">
        <v>1</v>
      </c>
      <c r="M68" s="18">
        <v>0</v>
      </c>
      <c r="N68" s="18">
        <f t="shared" si="6"/>
        <v>29</v>
      </c>
      <c r="O68" s="18">
        <v>29</v>
      </c>
      <c r="P68" s="22">
        <f t="shared" ref="P68:P74" si="35">IF(N68=O68,1,0)</f>
        <v>1</v>
      </c>
      <c r="Q68" s="18">
        <v>36</v>
      </c>
      <c r="R68" s="18">
        <v>36</v>
      </c>
      <c r="S68" s="22">
        <f t="shared" ref="S68:S74" si="36">IF(Q68=R68,1,0)</f>
        <v>1</v>
      </c>
      <c r="T68" s="22">
        <f t="shared" ref="T68:T74" si="37">E68+I68+P68+S68</f>
        <v>7</v>
      </c>
      <c r="U68" s="22">
        <f t="shared" ref="U68:U74" si="38">T68*100/$T$8</f>
        <v>100</v>
      </c>
    </row>
    <row r="69" spans="1:22" s="79" customFormat="1" ht="30" customHeight="1" x14ac:dyDescent="0.25">
      <c r="A69" s="80" t="s">
        <v>9</v>
      </c>
      <c r="B69" s="83">
        <v>2</v>
      </c>
      <c r="C69" s="86" t="s">
        <v>163</v>
      </c>
      <c r="D69" s="21" t="s">
        <v>71</v>
      </c>
      <c r="E69" s="22">
        <f t="shared" si="33"/>
        <v>3</v>
      </c>
      <c r="F69" s="17">
        <v>56</v>
      </c>
      <c r="G69" s="18">
        <v>56</v>
      </c>
      <c r="H69" s="18">
        <v>56</v>
      </c>
      <c r="I69" s="22">
        <f t="shared" si="34"/>
        <v>2</v>
      </c>
      <c r="J69" s="18">
        <v>5</v>
      </c>
      <c r="K69" s="18">
        <v>0</v>
      </c>
      <c r="L69" s="18">
        <v>0</v>
      </c>
      <c r="M69" s="18">
        <v>0</v>
      </c>
      <c r="N69" s="18">
        <v>4</v>
      </c>
      <c r="O69" s="18">
        <v>4</v>
      </c>
      <c r="P69" s="22">
        <f t="shared" si="35"/>
        <v>1</v>
      </c>
      <c r="Q69" s="18">
        <v>4</v>
      </c>
      <c r="R69" s="18">
        <v>4</v>
      </c>
      <c r="S69" s="22">
        <f t="shared" si="36"/>
        <v>1</v>
      </c>
      <c r="T69" s="22">
        <f t="shared" si="37"/>
        <v>7</v>
      </c>
      <c r="U69" s="22">
        <f t="shared" si="38"/>
        <v>100</v>
      </c>
    </row>
    <row r="70" spans="1:22" s="79" customFormat="1" ht="30" customHeight="1" x14ac:dyDescent="0.25">
      <c r="A70" s="80" t="s">
        <v>9</v>
      </c>
      <c r="B70" s="83">
        <v>3</v>
      </c>
      <c r="C70" s="86" t="s">
        <v>162</v>
      </c>
      <c r="D70" s="21" t="s">
        <v>71</v>
      </c>
      <c r="E70" s="22">
        <f t="shared" si="33"/>
        <v>3</v>
      </c>
      <c r="F70" s="17">
        <v>113</v>
      </c>
      <c r="G70" s="18">
        <v>113</v>
      </c>
      <c r="H70" s="18">
        <v>113</v>
      </c>
      <c r="I70" s="22">
        <f t="shared" si="34"/>
        <v>2</v>
      </c>
      <c r="J70" s="18">
        <v>0</v>
      </c>
      <c r="K70" s="18">
        <v>0</v>
      </c>
      <c r="L70" s="18">
        <v>0</v>
      </c>
      <c r="M70" s="18">
        <v>13</v>
      </c>
      <c r="N70" s="18">
        <f t="shared" si="6"/>
        <v>13</v>
      </c>
      <c r="O70" s="18">
        <v>13</v>
      </c>
      <c r="P70" s="22">
        <f t="shared" si="35"/>
        <v>1</v>
      </c>
      <c r="Q70" s="18">
        <v>18</v>
      </c>
      <c r="R70" s="18">
        <v>18</v>
      </c>
      <c r="S70" s="22">
        <f t="shared" si="36"/>
        <v>1</v>
      </c>
      <c r="T70" s="22">
        <f t="shared" si="37"/>
        <v>7</v>
      </c>
      <c r="U70" s="22">
        <f t="shared" si="38"/>
        <v>100</v>
      </c>
    </row>
    <row r="71" spans="1:22" s="79" customFormat="1" ht="30" customHeight="1" x14ac:dyDescent="0.25">
      <c r="A71" s="80" t="s">
        <v>9</v>
      </c>
      <c r="B71" s="83">
        <v>4</v>
      </c>
      <c r="C71" s="86" t="s">
        <v>160</v>
      </c>
      <c r="D71" s="21" t="s">
        <v>71</v>
      </c>
      <c r="E71" s="22">
        <f t="shared" si="33"/>
        <v>3</v>
      </c>
      <c r="F71" s="17">
        <v>758</v>
      </c>
      <c r="G71" s="18">
        <v>758</v>
      </c>
      <c r="H71" s="18">
        <v>758</v>
      </c>
      <c r="I71" s="22">
        <f t="shared" si="34"/>
        <v>2</v>
      </c>
      <c r="J71" s="18">
        <v>31</v>
      </c>
      <c r="K71" s="18">
        <v>0</v>
      </c>
      <c r="L71" s="18">
        <v>0</v>
      </c>
      <c r="M71" s="18">
        <v>0</v>
      </c>
      <c r="N71" s="18">
        <f t="shared" si="6"/>
        <v>31</v>
      </c>
      <c r="O71" s="18">
        <v>31</v>
      </c>
      <c r="P71" s="22">
        <f t="shared" si="35"/>
        <v>1</v>
      </c>
      <c r="Q71" s="18">
        <v>36</v>
      </c>
      <c r="R71" s="18">
        <v>36</v>
      </c>
      <c r="S71" s="22">
        <f t="shared" si="36"/>
        <v>1</v>
      </c>
      <c r="T71" s="22">
        <f t="shared" si="37"/>
        <v>7</v>
      </c>
      <c r="U71" s="22">
        <f t="shared" si="38"/>
        <v>100</v>
      </c>
    </row>
    <row r="72" spans="1:22" s="79" customFormat="1" ht="30" customHeight="1" x14ac:dyDescent="0.25">
      <c r="A72" s="80" t="s">
        <v>9</v>
      </c>
      <c r="B72" s="83">
        <v>5</v>
      </c>
      <c r="C72" s="86" t="s">
        <v>161</v>
      </c>
      <c r="D72" s="21" t="s">
        <v>71</v>
      </c>
      <c r="E72" s="22">
        <f t="shared" si="33"/>
        <v>3</v>
      </c>
      <c r="F72" s="17">
        <v>793</v>
      </c>
      <c r="G72" s="18">
        <v>793</v>
      </c>
      <c r="H72" s="18">
        <v>793</v>
      </c>
      <c r="I72" s="22">
        <f t="shared" si="34"/>
        <v>2</v>
      </c>
      <c r="J72" s="18">
        <v>33</v>
      </c>
      <c r="K72" s="18">
        <v>0</v>
      </c>
      <c r="L72" s="18">
        <v>0</v>
      </c>
      <c r="M72" s="18">
        <v>0</v>
      </c>
      <c r="N72" s="18">
        <f t="shared" si="6"/>
        <v>33</v>
      </c>
      <c r="O72" s="18">
        <v>33</v>
      </c>
      <c r="P72" s="22">
        <f t="shared" si="35"/>
        <v>1</v>
      </c>
      <c r="Q72" s="18">
        <v>46</v>
      </c>
      <c r="R72" s="18">
        <v>46</v>
      </c>
      <c r="S72" s="22">
        <f t="shared" si="36"/>
        <v>1</v>
      </c>
      <c r="T72" s="22">
        <f t="shared" si="37"/>
        <v>7</v>
      </c>
      <c r="U72" s="22">
        <f t="shared" si="38"/>
        <v>100</v>
      </c>
    </row>
    <row r="73" spans="1:22" s="79" customFormat="1" ht="30" customHeight="1" x14ac:dyDescent="0.25">
      <c r="A73" s="80" t="s">
        <v>9</v>
      </c>
      <c r="B73" s="83">
        <v>6</v>
      </c>
      <c r="C73" s="86" t="s">
        <v>158</v>
      </c>
      <c r="D73" s="21" t="s">
        <v>71</v>
      </c>
      <c r="E73" s="22">
        <f t="shared" si="33"/>
        <v>3</v>
      </c>
      <c r="F73" s="17">
        <v>33</v>
      </c>
      <c r="G73" s="18">
        <v>33</v>
      </c>
      <c r="H73" s="18">
        <v>33</v>
      </c>
      <c r="I73" s="22">
        <f t="shared" si="34"/>
        <v>2</v>
      </c>
      <c r="J73" s="18">
        <v>11</v>
      </c>
      <c r="K73" s="18">
        <v>0</v>
      </c>
      <c r="L73" s="18">
        <v>0</v>
      </c>
      <c r="M73" s="18">
        <v>0</v>
      </c>
      <c r="N73" s="18">
        <f t="shared" si="6"/>
        <v>11</v>
      </c>
      <c r="O73" s="18">
        <v>11</v>
      </c>
      <c r="P73" s="22">
        <f t="shared" si="35"/>
        <v>1</v>
      </c>
      <c r="Q73" s="18">
        <v>14</v>
      </c>
      <c r="R73" s="18">
        <v>14</v>
      </c>
      <c r="S73" s="22">
        <f t="shared" si="36"/>
        <v>1</v>
      </c>
      <c r="T73" s="22">
        <f t="shared" si="37"/>
        <v>7</v>
      </c>
      <c r="U73" s="22">
        <f t="shared" si="38"/>
        <v>100</v>
      </c>
    </row>
    <row r="74" spans="1:22" s="79" customFormat="1" ht="30" customHeight="1" x14ac:dyDescent="0.25">
      <c r="A74" s="80" t="s">
        <v>9</v>
      </c>
      <c r="B74" s="83">
        <v>7</v>
      </c>
      <c r="C74" s="86" t="s">
        <v>157</v>
      </c>
      <c r="D74" s="21" t="s">
        <v>71</v>
      </c>
      <c r="E74" s="22">
        <f t="shared" si="33"/>
        <v>3</v>
      </c>
      <c r="F74" s="17">
        <v>93</v>
      </c>
      <c r="G74" s="18">
        <v>93</v>
      </c>
      <c r="H74" s="18">
        <v>93</v>
      </c>
      <c r="I74" s="22">
        <f t="shared" si="34"/>
        <v>2</v>
      </c>
      <c r="J74" s="18">
        <v>11</v>
      </c>
      <c r="K74" s="18">
        <v>0</v>
      </c>
      <c r="L74" s="18">
        <v>0</v>
      </c>
      <c r="M74" s="18">
        <v>0</v>
      </c>
      <c r="N74" s="18">
        <f t="shared" si="6"/>
        <v>11</v>
      </c>
      <c r="O74" s="18">
        <v>11</v>
      </c>
      <c r="P74" s="22">
        <f t="shared" si="35"/>
        <v>1</v>
      </c>
      <c r="Q74" s="18">
        <v>17</v>
      </c>
      <c r="R74" s="18">
        <v>17</v>
      </c>
      <c r="S74" s="22">
        <f t="shared" si="36"/>
        <v>1</v>
      </c>
      <c r="T74" s="22">
        <f t="shared" si="37"/>
        <v>7</v>
      </c>
      <c r="U74" s="22">
        <f t="shared" si="38"/>
        <v>100</v>
      </c>
    </row>
    <row r="75" spans="1:22" s="79" customFormat="1" ht="16.5" customHeight="1" x14ac:dyDescent="0.25">
      <c r="A75" s="81" t="s">
        <v>9</v>
      </c>
      <c r="B75" s="82"/>
      <c r="C75" s="47" t="s">
        <v>19</v>
      </c>
      <c r="D75" s="20">
        <f>SUM(D68:D74)</f>
        <v>0</v>
      </c>
      <c r="E75" s="20"/>
      <c r="F75" s="20">
        <f>SUM(F68:F74)</f>
        <v>2538</v>
      </c>
      <c r="G75" s="20">
        <f>SUM(G68:G74)</f>
        <v>2538</v>
      </c>
      <c r="H75" s="20">
        <f>SUM(H68:H74)</f>
        <v>2538</v>
      </c>
      <c r="I75" s="20"/>
      <c r="J75" s="20">
        <f t="shared" ref="J75:O75" si="39">SUM(J68:J74)</f>
        <v>119</v>
      </c>
      <c r="K75" s="20">
        <f t="shared" si="39"/>
        <v>0</v>
      </c>
      <c r="L75" s="20">
        <f t="shared" si="39"/>
        <v>1</v>
      </c>
      <c r="M75" s="20">
        <f t="shared" si="39"/>
        <v>13</v>
      </c>
      <c r="N75" s="20">
        <f t="shared" si="39"/>
        <v>132</v>
      </c>
      <c r="O75" s="20">
        <f t="shared" si="39"/>
        <v>132</v>
      </c>
      <c r="P75" s="20"/>
      <c r="Q75" s="20">
        <f>SUM(Q68:Q74)</f>
        <v>171</v>
      </c>
      <c r="R75" s="20">
        <f>SUM(R68:R74)</f>
        <v>171</v>
      </c>
      <c r="S75" s="20"/>
      <c r="T75" s="34">
        <f>AVERAGE(T68:T74)</f>
        <v>7</v>
      </c>
      <c r="U75" s="34">
        <f>AVERAGE(U68:U74)</f>
        <v>100</v>
      </c>
    </row>
    <row r="76" spans="1:22" s="79" customFormat="1" ht="30" customHeight="1" x14ac:dyDescent="0.25">
      <c r="A76" s="80" t="s">
        <v>10</v>
      </c>
      <c r="B76" s="83">
        <v>1</v>
      </c>
      <c r="C76" s="86" t="s">
        <v>149</v>
      </c>
      <c r="D76" s="21" t="s">
        <v>71</v>
      </c>
      <c r="E76" s="22">
        <f t="shared" ref="E76:E86" si="40">IF(D76="закрыта",3,0)</f>
        <v>3</v>
      </c>
      <c r="F76" s="17">
        <v>518</v>
      </c>
      <c r="G76" s="18">
        <v>518</v>
      </c>
      <c r="H76" s="18">
        <v>518</v>
      </c>
      <c r="I76" s="22">
        <f t="shared" ref="I76:I86" si="41">IF(AND(F76=H76,G76=H76,F76=G76),2,(IF(OR(F76=H76,G76=H76),1,0)))</f>
        <v>2</v>
      </c>
      <c r="J76" s="18">
        <v>22</v>
      </c>
      <c r="K76" s="18">
        <v>0</v>
      </c>
      <c r="L76" s="18">
        <v>0</v>
      </c>
      <c r="M76" s="18">
        <v>0</v>
      </c>
      <c r="N76" s="18">
        <f t="shared" si="6"/>
        <v>22</v>
      </c>
      <c r="O76" s="18">
        <v>22</v>
      </c>
      <c r="P76" s="22">
        <f t="shared" ref="P76:P86" si="42">IF(N76=O76,1,0)</f>
        <v>1</v>
      </c>
      <c r="Q76" s="18">
        <v>29</v>
      </c>
      <c r="R76" s="18">
        <v>29</v>
      </c>
      <c r="S76" s="22">
        <f t="shared" ref="S76:S86" si="43">IF(Q76=R76,1,0)</f>
        <v>1</v>
      </c>
      <c r="T76" s="22">
        <f t="shared" ref="T76:T86" si="44">E76+I76+P76+S76</f>
        <v>7</v>
      </c>
      <c r="U76" s="22">
        <f t="shared" ref="U76:U86" si="45">T76*100/$T$8</f>
        <v>100</v>
      </c>
      <c r="V76" s="87"/>
    </row>
    <row r="77" spans="1:22" s="79" customFormat="1" ht="30" customHeight="1" x14ac:dyDescent="0.25">
      <c r="A77" s="80" t="s">
        <v>10</v>
      </c>
      <c r="B77" s="83">
        <v>2</v>
      </c>
      <c r="C77" s="86" t="s">
        <v>151</v>
      </c>
      <c r="D77" s="21" t="s">
        <v>71</v>
      </c>
      <c r="E77" s="22">
        <f t="shared" si="40"/>
        <v>3</v>
      </c>
      <c r="F77" s="17">
        <v>548</v>
      </c>
      <c r="G77" s="18">
        <v>548</v>
      </c>
      <c r="H77" s="18">
        <v>548</v>
      </c>
      <c r="I77" s="22">
        <f t="shared" si="41"/>
        <v>2</v>
      </c>
      <c r="J77" s="18">
        <v>23</v>
      </c>
      <c r="K77" s="18">
        <v>0</v>
      </c>
      <c r="L77" s="18">
        <v>0</v>
      </c>
      <c r="M77" s="18">
        <v>0</v>
      </c>
      <c r="N77" s="18">
        <f t="shared" si="6"/>
        <v>23</v>
      </c>
      <c r="O77" s="18">
        <v>23</v>
      </c>
      <c r="P77" s="22">
        <f t="shared" si="42"/>
        <v>1</v>
      </c>
      <c r="Q77" s="18">
        <v>29</v>
      </c>
      <c r="R77" s="18">
        <v>29</v>
      </c>
      <c r="S77" s="22">
        <f t="shared" si="43"/>
        <v>1</v>
      </c>
      <c r="T77" s="22">
        <f t="shared" si="44"/>
        <v>7</v>
      </c>
      <c r="U77" s="22">
        <f t="shared" si="45"/>
        <v>100</v>
      </c>
    </row>
    <row r="78" spans="1:22" s="79" customFormat="1" ht="30" customHeight="1" x14ac:dyDescent="0.25">
      <c r="A78" s="80" t="s">
        <v>10</v>
      </c>
      <c r="B78" s="83">
        <v>3</v>
      </c>
      <c r="C78" s="86" t="s">
        <v>147</v>
      </c>
      <c r="D78" s="21" t="s">
        <v>71</v>
      </c>
      <c r="E78" s="22">
        <f t="shared" si="40"/>
        <v>3</v>
      </c>
      <c r="F78" s="17">
        <v>45</v>
      </c>
      <c r="G78" s="18">
        <v>45</v>
      </c>
      <c r="H78" s="18">
        <v>45</v>
      </c>
      <c r="I78" s="22">
        <f t="shared" si="41"/>
        <v>2</v>
      </c>
      <c r="J78" s="18">
        <v>9</v>
      </c>
      <c r="K78" s="18">
        <v>0</v>
      </c>
      <c r="L78" s="18">
        <v>0</v>
      </c>
      <c r="M78" s="18">
        <v>0</v>
      </c>
      <c r="N78" s="18">
        <f t="shared" ref="N78:N91" si="46">SUM(J78:M78)</f>
        <v>9</v>
      </c>
      <c r="O78" s="18">
        <v>9</v>
      </c>
      <c r="P78" s="22">
        <f t="shared" si="42"/>
        <v>1</v>
      </c>
      <c r="Q78" s="18">
        <v>11</v>
      </c>
      <c r="R78" s="18">
        <v>11</v>
      </c>
      <c r="S78" s="22">
        <f t="shared" si="43"/>
        <v>1</v>
      </c>
      <c r="T78" s="22">
        <f t="shared" si="44"/>
        <v>7</v>
      </c>
      <c r="U78" s="22">
        <f t="shared" si="45"/>
        <v>100</v>
      </c>
    </row>
    <row r="79" spans="1:22" s="79" customFormat="1" ht="30" customHeight="1" x14ac:dyDescent="0.25">
      <c r="A79" s="80" t="s">
        <v>10</v>
      </c>
      <c r="B79" s="83">
        <v>4</v>
      </c>
      <c r="C79" s="86" t="s">
        <v>152</v>
      </c>
      <c r="D79" s="21" t="s">
        <v>71</v>
      </c>
      <c r="E79" s="22">
        <f t="shared" si="40"/>
        <v>3</v>
      </c>
      <c r="F79" s="17">
        <v>617</v>
      </c>
      <c r="G79" s="18">
        <v>617</v>
      </c>
      <c r="H79" s="18">
        <v>617</v>
      </c>
      <c r="I79" s="22">
        <f t="shared" si="41"/>
        <v>2</v>
      </c>
      <c r="J79" s="18">
        <v>23</v>
      </c>
      <c r="K79" s="18">
        <v>0</v>
      </c>
      <c r="L79" s="18">
        <v>0</v>
      </c>
      <c r="M79" s="18">
        <v>0</v>
      </c>
      <c r="N79" s="18">
        <f t="shared" si="46"/>
        <v>23</v>
      </c>
      <c r="O79" s="18">
        <v>23</v>
      </c>
      <c r="P79" s="22">
        <f t="shared" si="42"/>
        <v>1</v>
      </c>
      <c r="Q79" s="18">
        <v>31</v>
      </c>
      <c r="R79" s="18">
        <v>31</v>
      </c>
      <c r="S79" s="22">
        <f t="shared" si="43"/>
        <v>1</v>
      </c>
      <c r="T79" s="22">
        <f t="shared" si="44"/>
        <v>7</v>
      </c>
      <c r="U79" s="22">
        <f t="shared" si="45"/>
        <v>100</v>
      </c>
    </row>
    <row r="80" spans="1:22" s="79" customFormat="1" ht="30" customHeight="1" x14ac:dyDescent="0.25">
      <c r="A80" s="80" t="s">
        <v>10</v>
      </c>
      <c r="B80" s="83">
        <v>5</v>
      </c>
      <c r="C80" s="86" t="s">
        <v>155</v>
      </c>
      <c r="D80" s="21" t="s">
        <v>71</v>
      </c>
      <c r="E80" s="22">
        <f t="shared" si="40"/>
        <v>3</v>
      </c>
      <c r="F80" s="17">
        <v>244</v>
      </c>
      <c r="G80" s="18">
        <v>244</v>
      </c>
      <c r="H80" s="18">
        <v>244</v>
      </c>
      <c r="I80" s="22">
        <f t="shared" si="41"/>
        <v>2</v>
      </c>
      <c r="J80" s="18">
        <v>11</v>
      </c>
      <c r="K80" s="18">
        <v>0</v>
      </c>
      <c r="L80" s="18">
        <v>0</v>
      </c>
      <c r="M80" s="18">
        <v>0</v>
      </c>
      <c r="N80" s="18">
        <f t="shared" si="46"/>
        <v>11</v>
      </c>
      <c r="O80" s="18">
        <v>11</v>
      </c>
      <c r="P80" s="22">
        <f t="shared" si="42"/>
        <v>1</v>
      </c>
      <c r="Q80" s="18">
        <v>14</v>
      </c>
      <c r="R80" s="18">
        <v>14</v>
      </c>
      <c r="S80" s="22">
        <f t="shared" si="43"/>
        <v>1</v>
      </c>
      <c r="T80" s="22">
        <f t="shared" si="44"/>
        <v>7</v>
      </c>
      <c r="U80" s="22">
        <f t="shared" si="45"/>
        <v>100</v>
      </c>
    </row>
    <row r="81" spans="1:21" s="79" customFormat="1" ht="30" customHeight="1" x14ac:dyDescent="0.25">
      <c r="A81" s="80" t="s">
        <v>10</v>
      </c>
      <c r="B81" s="83">
        <v>6</v>
      </c>
      <c r="C81" s="78" t="s">
        <v>156</v>
      </c>
      <c r="D81" s="21" t="s">
        <v>71</v>
      </c>
      <c r="E81" s="22">
        <f t="shared" si="40"/>
        <v>3</v>
      </c>
      <c r="F81" s="17">
        <v>71</v>
      </c>
      <c r="G81" s="18">
        <v>71</v>
      </c>
      <c r="H81" s="18">
        <v>71</v>
      </c>
      <c r="I81" s="22">
        <f t="shared" si="41"/>
        <v>2</v>
      </c>
      <c r="J81" s="18">
        <v>0</v>
      </c>
      <c r="K81" s="18">
        <v>4</v>
      </c>
      <c r="L81" s="18">
        <v>0</v>
      </c>
      <c r="M81" s="18">
        <v>0</v>
      </c>
      <c r="N81" s="18">
        <f t="shared" si="46"/>
        <v>4</v>
      </c>
      <c r="O81" s="18">
        <v>4</v>
      </c>
      <c r="P81" s="22">
        <f t="shared" si="42"/>
        <v>1</v>
      </c>
      <c r="Q81" s="18">
        <v>6</v>
      </c>
      <c r="R81" s="18">
        <v>6</v>
      </c>
      <c r="S81" s="22">
        <f t="shared" si="43"/>
        <v>1</v>
      </c>
      <c r="T81" s="22">
        <f t="shared" si="44"/>
        <v>7</v>
      </c>
      <c r="U81" s="22">
        <f t="shared" si="45"/>
        <v>100</v>
      </c>
    </row>
    <row r="82" spans="1:21" s="79" customFormat="1" ht="30" customHeight="1" x14ac:dyDescent="0.25">
      <c r="A82" s="80" t="s">
        <v>10</v>
      </c>
      <c r="B82" s="83">
        <v>7</v>
      </c>
      <c r="C82" s="78" t="s">
        <v>153</v>
      </c>
      <c r="D82" s="21" t="s">
        <v>71</v>
      </c>
      <c r="E82" s="22">
        <f t="shared" si="40"/>
        <v>3</v>
      </c>
      <c r="F82" s="17">
        <v>155</v>
      </c>
      <c r="G82" s="18">
        <v>155</v>
      </c>
      <c r="H82" s="18">
        <v>155</v>
      </c>
      <c r="I82" s="22">
        <f t="shared" si="41"/>
        <v>2</v>
      </c>
      <c r="J82" s="18">
        <v>11</v>
      </c>
      <c r="K82" s="18">
        <v>0</v>
      </c>
      <c r="L82" s="18">
        <v>0</v>
      </c>
      <c r="M82" s="18">
        <v>0</v>
      </c>
      <c r="N82" s="18">
        <f t="shared" si="46"/>
        <v>11</v>
      </c>
      <c r="O82" s="18">
        <v>11</v>
      </c>
      <c r="P82" s="22">
        <f t="shared" si="42"/>
        <v>1</v>
      </c>
      <c r="Q82" s="18">
        <v>13</v>
      </c>
      <c r="R82" s="18">
        <v>13</v>
      </c>
      <c r="S82" s="22">
        <f t="shared" si="43"/>
        <v>1</v>
      </c>
      <c r="T82" s="22">
        <f t="shared" si="44"/>
        <v>7</v>
      </c>
      <c r="U82" s="22">
        <f t="shared" si="45"/>
        <v>100</v>
      </c>
    </row>
    <row r="83" spans="1:21" s="79" customFormat="1" ht="30" customHeight="1" x14ac:dyDescent="0.25">
      <c r="A83" s="80" t="s">
        <v>10</v>
      </c>
      <c r="B83" s="83">
        <v>8</v>
      </c>
      <c r="C83" s="78" t="s">
        <v>146</v>
      </c>
      <c r="D83" s="21" t="s">
        <v>71</v>
      </c>
      <c r="E83" s="22">
        <f t="shared" si="40"/>
        <v>3</v>
      </c>
      <c r="F83" s="17">
        <v>171</v>
      </c>
      <c r="G83" s="18">
        <v>171</v>
      </c>
      <c r="H83" s="18">
        <v>171</v>
      </c>
      <c r="I83" s="22">
        <f t="shared" si="41"/>
        <v>2</v>
      </c>
      <c r="J83" s="18">
        <v>11</v>
      </c>
      <c r="K83" s="18">
        <v>0</v>
      </c>
      <c r="L83" s="18">
        <v>0</v>
      </c>
      <c r="M83" s="18">
        <v>0</v>
      </c>
      <c r="N83" s="18">
        <f t="shared" si="46"/>
        <v>11</v>
      </c>
      <c r="O83" s="18">
        <v>11</v>
      </c>
      <c r="P83" s="22">
        <f t="shared" si="42"/>
        <v>1</v>
      </c>
      <c r="Q83" s="18">
        <v>15</v>
      </c>
      <c r="R83" s="18">
        <v>15</v>
      </c>
      <c r="S83" s="22">
        <f t="shared" si="43"/>
        <v>1</v>
      </c>
      <c r="T83" s="22">
        <f t="shared" si="44"/>
        <v>7</v>
      </c>
      <c r="U83" s="22">
        <f t="shared" si="45"/>
        <v>100</v>
      </c>
    </row>
    <row r="84" spans="1:21" s="79" customFormat="1" ht="30" customHeight="1" x14ac:dyDescent="0.25">
      <c r="A84" s="80" t="s">
        <v>10</v>
      </c>
      <c r="B84" s="83">
        <v>9</v>
      </c>
      <c r="C84" s="78" t="s">
        <v>148</v>
      </c>
      <c r="D84" s="21" t="s">
        <v>71</v>
      </c>
      <c r="E84" s="22">
        <f t="shared" si="40"/>
        <v>3</v>
      </c>
      <c r="F84" s="17">
        <v>102</v>
      </c>
      <c r="G84" s="18">
        <v>102</v>
      </c>
      <c r="H84" s="18">
        <v>102</v>
      </c>
      <c r="I84" s="22">
        <f t="shared" si="41"/>
        <v>2</v>
      </c>
      <c r="J84" s="18">
        <v>11</v>
      </c>
      <c r="K84" s="18">
        <v>0</v>
      </c>
      <c r="L84" s="18">
        <v>0</v>
      </c>
      <c r="M84" s="18">
        <v>0</v>
      </c>
      <c r="N84" s="18">
        <f t="shared" si="46"/>
        <v>11</v>
      </c>
      <c r="O84" s="18">
        <v>11</v>
      </c>
      <c r="P84" s="22">
        <f t="shared" si="42"/>
        <v>1</v>
      </c>
      <c r="Q84" s="18">
        <v>14</v>
      </c>
      <c r="R84" s="18">
        <v>14</v>
      </c>
      <c r="S84" s="22">
        <f t="shared" si="43"/>
        <v>1</v>
      </c>
      <c r="T84" s="22">
        <f t="shared" si="44"/>
        <v>7</v>
      </c>
      <c r="U84" s="22">
        <f t="shared" si="45"/>
        <v>100</v>
      </c>
    </row>
    <row r="85" spans="1:21" s="79" customFormat="1" ht="30" customHeight="1" x14ac:dyDescent="0.25">
      <c r="A85" s="80" t="s">
        <v>10</v>
      </c>
      <c r="B85" s="83">
        <v>10</v>
      </c>
      <c r="C85" s="78" t="s">
        <v>150</v>
      </c>
      <c r="D85" s="21" t="s">
        <v>71</v>
      </c>
      <c r="E85" s="22">
        <f t="shared" si="40"/>
        <v>3</v>
      </c>
      <c r="F85" s="17">
        <v>15</v>
      </c>
      <c r="G85" s="18">
        <v>15</v>
      </c>
      <c r="H85" s="18">
        <v>15</v>
      </c>
      <c r="I85" s="22">
        <f t="shared" si="41"/>
        <v>2</v>
      </c>
      <c r="J85" s="18">
        <v>7</v>
      </c>
      <c r="K85" s="18">
        <v>0</v>
      </c>
      <c r="L85" s="18">
        <v>0</v>
      </c>
      <c r="M85" s="18">
        <v>0</v>
      </c>
      <c r="N85" s="18">
        <f t="shared" si="46"/>
        <v>7</v>
      </c>
      <c r="O85" s="18">
        <v>7</v>
      </c>
      <c r="P85" s="22">
        <f t="shared" si="42"/>
        <v>1</v>
      </c>
      <c r="Q85" s="18">
        <v>7</v>
      </c>
      <c r="R85" s="18">
        <v>7</v>
      </c>
      <c r="S85" s="22">
        <f t="shared" si="43"/>
        <v>1</v>
      </c>
      <c r="T85" s="22">
        <f t="shared" si="44"/>
        <v>7</v>
      </c>
      <c r="U85" s="22">
        <f t="shared" si="45"/>
        <v>100</v>
      </c>
    </row>
    <row r="86" spans="1:21" s="79" customFormat="1" ht="30" customHeight="1" x14ac:dyDescent="0.25">
      <c r="A86" s="80" t="s">
        <v>10</v>
      </c>
      <c r="B86" s="83">
        <v>11</v>
      </c>
      <c r="C86" s="78" t="s">
        <v>154</v>
      </c>
      <c r="D86" s="21" t="s">
        <v>71</v>
      </c>
      <c r="E86" s="22">
        <f t="shared" si="40"/>
        <v>3</v>
      </c>
      <c r="F86" s="17">
        <v>41</v>
      </c>
      <c r="G86" s="18">
        <v>41</v>
      </c>
      <c r="H86" s="18">
        <v>41</v>
      </c>
      <c r="I86" s="22">
        <f t="shared" si="41"/>
        <v>2</v>
      </c>
      <c r="J86" s="18">
        <v>9</v>
      </c>
      <c r="K86" s="18">
        <v>0</v>
      </c>
      <c r="L86" s="18">
        <v>0</v>
      </c>
      <c r="M86" s="18">
        <v>0</v>
      </c>
      <c r="N86" s="18">
        <f t="shared" si="46"/>
        <v>9</v>
      </c>
      <c r="O86" s="18">
        <v>9</v>
      </c>
      <c r="P86" s="22">
        <f t="shared" si="42"/>
        <v>1</v>
      </c>
      <c r="Q86" s="18">
        <v>8</v>
      </c>
      <c r="R86" s="18">
        <v>8</v>
      </c>
      <c r="S86" s="22">
        <f t="shared" si="43"/>
        <v>1</v>
      </c>
      <c r="T86" s="22">
        <f t="shared" si="44"/>
        <v>7</v>
      </c>
      <c r="U86" s="22">
        <f t="shared" si="45"/>
        <v>100</v>
      </c>
    </row>
    <row r="87" spans="1:21" s="79" customFormat="1" ht="16.5" customHeight="1" x14ac:dyDescent="0.25">
      <c r="A87" s="81" t="s">
        <v>10</v>
      </c>
      <c r="B87" s="82"/>
      <c r="C87" s="47" t="s">
        <v>19</v>
      </c>
      <c r="D87" s="20">
        <f>SUM(D76:D86)</f>
        <v>0</v>
      </c>
      <c r="E87" s="20"/>
      <c r="F87" s="20">
        <f>SUM(F76:F86)</f>
        <v>2527</v>
      </c>
      <c r="G87" s="20">
        <f>SUM(G76:G86)</f>
        <v>2527</v>
      </c>
      <c r="H87" s="20">
        <f>SUM(H76:H86)</f>
        <v>2527</v>
      </c>
      <c r="I87" s="20"/>
      <c r="J87" s="20">
        <f t="shared" ref="J87:O87" si="47">SUM(J76:J86)</f>
        <v>137</v>
      </c>
      <c r="K87" s="20">
        <f t="shared" si="47"/>
        <v>4</v>
      </c>
      <c r="L87" s="20">
        <f t="shared" si="47"/>
        <v>0</v>
      </c>
      <c r="M87" s="20">
        <f t="shared" si="47"/>
        <v>0</v>
      </c>
      <c r="N87" s="20">
        <f t="shared" si="47"/>
        <v>141</v>
      </c>
      <c r="O87" s="20">
        <f t="shared" si="47"/>
        <v>141</v>
      </c>
      <c r="P87" s="20"/>
      <c r="Q87" s="20">
        <f>SUM(Q76:Q86)</f>
        <v>177</v>
      </c>
      <c r="R87" s="20">
        <f>SUM(R76:R86)</f>
        <v>177</v>
      </c>
      <c r="S87" s="20"/>
      <c r="T87" s="34">
        <f>AVERAGE(T76:T86)</f>
        <v>7</v>
      </c>
      <c r="U87" s="34">
        <f>AVERAGE(U76:U86)</f>
        <v>100</v>
      </c>
    </row>
    <row r="88" spans="1:21" s="79" customFormat="1" ht="30" customHeight="1" x14ac:dyDescent="0.25">
      <c r="A88" s="80" t="s">
        <v>11</v>
      </c>
      <c r="B88" s="83">
        <v>1</v>
      </c>
      <c r="C88" s="78" t="s">
        <v>73</v>
      </c>
      <c r="D88" s="21" t="s">
        <v>71</v>
      </c>
      <c r="E88" s="22">
        <f t="shared" ref="E88:E91" si="48">IF(D88="закрыта",3,0)</f>
        <v>3</v>
      </c>
      <c r="F88" s="17">
        <v>896</v>
      </c>
      <c r="G88" s="18">
        <v>896</v>
      </c>
      <c r="H88" s="18">
        <v>896</v>
      </c>
      <c r="I88" s="22">
        <f t="shared" ref="I88:I91" si="49">IF(AND(F88=H88,G88=H88,F88=G88),2,(IF(OR(F88=H88,G88=H88),1,0)))</f>
        <v>2</v>
      </c>
      <c r="J88" s="18">
        <v>33</v>
      </c>
      <c r="K88" s="18">
        <v>0</v>
      </c>
      <c r="L88" s="18">
        <v>4</v>
      </c>
      <c r="M88" s="18">
        <v>0</v>
      </c>
      <c r="N88" s="18">
        <f t="shared" si="46"/>
        <v>37</v>
      </c>
      <c r="O88" s="18">
        <v>37</v>
      </c>
      <c r="P88" s="22">
        <f t="shared" ref="P88:P91" si="50">IF(N88=O88,1,0)</f>
        <v>1</v>
      </c>
      <c r="Q88" s="18">
        <v>52</v>
      </c>
      <c r="R88" s="18">
        <v>52</v>
      </c>
      <c r="S88" s="22">
        <f t="shared" ref="S88:S91" si="51">IF(Q88=R88,1,0)</f>
        <v>1</v>
      </c>
      <c r="T88" s="22">
        <f t="shared" ref="T88:T91" si="52">E88+I88+P88+S88</f>
        <v>7</v>
      </c>
      <c r="U88" s="22">
        <f t="shared" ref="U88:U91" si="53">T88*100/$T$8</f>
        <v>100</v>
      </c>
    </row>
    <row r="89" spans="1:21" s="79" customFormat="1" ht="30" customHeight="1" x14ac:dyDescent="0.25">
      <c r="A89" s="80" t="s">
        <v>11</v>
      </c>
      <c r="B89" s="83">
        <v>2</v>
      </c>
      <c r="C89" s="78" t="s">
        <v>75</v>
      </c>
      <c r="D89" s="21" t="s">
        <v>71</v>
      </c>
      <c r="E89" s="22">
        <f t="shared" si="48"/>
        <v>3</v>
      </c>
      <c r="F89" s="17">
        <v>85</v>
      </c>
      <c r="G89" s="18">
        <v>85</v>
      </c>
      <c r="H89" s="18">
        <v>85</v>
      </c>
      <c r="I89" s="22">
        <f t="shared" si="49"/>
        <v>2</v>
      </c>
      <c r="J89" s="18">
        <v>12</v>
      </c>
      <c r="K89" s="18">
        <v>0</v>
      </c>
      <c r="L89" s="18">
        <v>0</v>
      </c>
      <c r="M89" s="18">
        <v>0</v>
      </c>
      <c r="N89" s="18">
        <f t="shared" si="46"/>
        <v>12</v>
      </c>
      <c r="O89" s="18">
        <v>12</v>
      </c>
      <c r="P89" s="22">
        <f t="shared" si="50"/>
        <v>1</v>
      </c>
      <c r="Q89" s="18">
        <v>18</v>
      </c>
      <c r="R89" s="18">
        <v>18</v>
      </c>
      <c r="S89" s="22">
        <f t="shared" si="51"/>
        <v>1</v>
      </c>
      <c r="T89" s="22">
        <f t="shared" si="52"/>
        <v>7</v>
      </c>
      <c r="U89" s="22">
        <f t="shared" si="53"/>
        <v>100</v>
      </c>
    </row>
    <row r="90" spans="1:21" s="79" customFormat="1" ht="30" customHeight="1" x14ac:dyDescent="0.25">
      <c r="A90" s="80" t="s">
        <v>11</v>
      </c>
      <c r="B90" s="83">
        <v>3</v>
      </c>
      <c r="C90" s="86" t="s">
        <v>74</v>
      </c>
      <c r="D90" s="21" t="s">
        <v>71</v>
      </c>
      <c r="E90" s="22">
        <f t="shared" si="48"/>
        <v>3</v>
      </c>
      <c r="F90" s="17">
        <v>60</v>
      </c>
      <c r="G90" s="18">
        <v>60</v>
      </c>
      <c r="H90" s="18">
        <v>60</v>
      </c>
      <c r="I90" s="22">
        <f t="shared" si="49"/>
        <v>2</v>
      </c>
      <c r="J90" s="18">
        <v>11</v>
      </c>
      <c r="K90" s="18">
        <v>0</v>
      </c>
      <c r="L90" s="18">
        <v>0</v>
      </c>
      <c r="M90" s="18">
        <v>0</v>
      </c>
      <c r="N90" s="18">
        <f t="shared" si="46"/>
        <v>11</v>
      </c>
      <c r="O90" s="18">
        <v>11</v>
      </c>
      <c r="P90" s="22">
        <f t="shared" si="50"/>
        <v>1</v>
      </c>
      <c r="Q90" s="18">
        <v>17</v>
      </c>
      <c r="R90" s="18">
        <v>17</v>
      </c>
      <c r="S90" s="22">
        <f t="shared" si="51"/>
        <v>1</v>
      </c>
      <c r="T90" s="22">
        <f t="shared" si="52"/>
        <v>7</v>
      </c>
      <c r="U90" s="22">
        <f t="shared" si="53"/>
        <v>100</v>
      </c>
    </row>
    <row r="91" spans="1:21" s="79" customFormat="1" ht="30" customHeight="1" x14ac:dyDescent="0.25">
      <c r="A91" s="80" t="s">
        <v>11</v>
      </c>
      <c r="B91" s="83">
        <v>4</v>
      </c>
      <c r="C91" s="86" t="s">
        <v>76</v>
      </c>
      <c r="D91" s="21" t="s">
        <v>71</v>
      </c>
      <c r="E91" s="22">
        <f t="shared" si="48"/>
        <v>3</v>
      </c>
      <c r="F91" s="17">
        <v>29</v>
      </c>
      <c r="G91" s="18">
        <v>29</v>
      </c>
      <c r="H91" s="18">
        <v>29</v>
      </c>
      <c r="I91" s="22">
        <f t="shared" si="49"/>
        <v>2</v>
      </c>
      <c r="J91" s="18">
        <v>7</v>
      </c>
      <c r="K91" s="18">
        <v>0</v>
      </c>
      <c r="L91" s="18">
        <v>0</v>
      </c>
      <c r="M91" s="18">
        <v>0</v>
      </c>
      <c r="N91" s="18">
        <f t="shared" si="46"/>
        <v>7</v>
      </c>
      <c r="O91" s="18">
        <v>7</v>
      </c>
      <c r="P91" s="22">
        <f t="shared" si="50"/>
        <v>1</v>
      </c>
      <c r="Q91" s="18">
        <v>13</v>
      </c>
      <c r="R91" s="18">
        <v>13</v>
      </c>
      <c r="S91" s="22">
        <f t="shared" si="51"/>
        <v>1</v>
      </c>
      <c r="T91" s="22">
        <f t="shared" si="52"/>
        <v>7</v>
      </c>
      <c r="U91" s="22">
        <f t="shared" si="53"/>
        <v>100</v>
      </c>
    </row>
    <row r="92" spans="1:21" s="61" customFormat="1" ht="30" customHeight="1" x14ac:dyDescent="0.25">
      <c r="A92" s="58" t="s">
        <v>11</v>
      </c>
      <c r="B92" s="59">
        <v>5</v>
      </c>
      <c r="C92" s="60" t="s">
        <v>77</v>
      </c>
      <c r="D92" s="21" t="s">
        <v>71</v>
      </c>
      <c r="E92" s="22">
        <f t="shared" ref="E92:E93" si="54">IF(D92="закрыта",3,0)</f>
        <v>3</v>
      </c>
      <c r="F92" s="18">
        <v>113</v>
      </c>
      <c r="G92" s="18">
        <v>113</v>
      </c>
      <c r="H92" s="18">
        <v>113</v>
      </c>
      <c r="I92" s="22">
        <f t="shared" ref="I92:I93" si="55">IF(AND(F92=H92,G92=H92,F92=G92),2,(IF(OR(F92=H92,G92=H92),1,0)))</f>
        <v>2</v>
      </c>
      <c r="J92" s="18">
        <v>14</v>
      </c>
      <c r="K92" s="18">
        <v>0</v>
      </c>
      <c r="L92" s="18">
        <v>0</v>
      </c>
      <c r="M92" s="18">
        <v>0</v>
      </c>
      <c r="N92" s="18">
        <f t="shared" ref="N92:N93" si="56">SUM(J92:M92)</f>
        <v>14</v>
      </c>
      <c r="O92" s="18">
        <v>14</v>
      </c>
      <c r="P92" s="22">
        <f>IF(N92=O92,1,0)</f>
        <v>1</v>
      </c>
      <c r="Q92" s="18">
        <v>17</v>
      </c>
      <c r="R92" s="18">
        <v>17</v>
      </c>
      <c r="S92" s="22">
        <f t="shared" ref="S92:S93" si="57">IF(Q92=R92,1,0)</f>
        <v>1</v>
      </c>
      <c r="T92" s="22">
        <f t="shared" ref="T92:T93" si="58">E92+I92+P92+S92</f>
        <v>7</v>
      </c>
      <c r="U92" s="22">
        <f t="shared" ref="U92:U93" si="59">T92*100/$T$8</f>
        <v>100</v>
      </c>
    </row>
    <row r="93" spans="1:21" s="61" customFormat="1" ht="30" customHeight="1" x14ac:dyDescent="0.25">
      <c r="A93" s="58" t="s">
        <v>11</v>
      </c>
      <c r="B93" s="59">
        <v>6</v>
      </c>
      <c r="C93" s="60" t="s">
        <v>78</v>
      </c>
      <c r="D93" s="21" t="s">
        <v>71</v>
      </c>
      <c r="E93" s="22">
        <f t="shared" si="54"/>
        <v>3</v>
      </c>
      <c r="F93" s="17">
        <v>62</v>
      </c>
      <c r="G93" s="18">
        <v>62</v>
      </c>
      <c r="H93" s="18">
        <v>62</v>
      </c>
      <c r="I93" s="22">
        <f t="shared" si="55"/>
        <v>2</v>
      </c>
      <c r="J93" s="18">
        <v>0</v>
      </c>
      <c r="K93" s="18">
        <v>0</v>
      </c>
      <c r="L93" s="18">
        <v>4</v>
      </c>
      <c r="M93" s="18">
        <v>0</v>
      </c>
      <c r="N93" s="18">
        <f t="shared" si="56"/>
        <v>4</v>
      </c>
      <c r="O93" s="18">
        <v>4</v>
      </c>
      <c r="P93" s="22">
        <f>IF(N93=O93,1,0)</f>
        <v>1</v>
      </c>
      <c r="Q93" s="18">
        <v>3</v>
      </c>
      <c r="R93" s="18">
        <v>3</v>
      </c>
      <c r="S93" s="22">
        <f t="shared" si="57"/>
        <v>1</v>
      </c>
      <c r="T93" s="22">
        <f t="shared" si="58"/>
        <v>7</v>
      </c>
      <c r="U93" s="22">
        <f t="shared" si="59"/>
        <v>100</v>
      </c>
    </row>
    <row r="94" spans="1:21" s="50" customFormat="1" ht="16.5" customHeight="1" x14ac:dyDescent="0.25">
      <c r="A94" s="51" t="s">
        <v>11</v>
      </c>
      <c r="B94" s="52"/>
      <c r="C94" s="47" t="s">
        <v>19</v>
      </c>
      <c r="D94" s="20">
        <f>SUM(D88:D93)</f>
        <v>0</v>
      </c>
      <c r="E94" s="20"/>
      <c r="F94" s="20">
        <f>SUM(F88:F93)</f>
        <v>1245</v>
      </c>
      <c r="G94" s="20">
        <f>SUM(G88:G93)</f>
        <v>1245</v>
      </c>
      <c r="H94" s="20">
        <f>SUM(H88:H93)</f>
        <v>1245</v>
      </c>
      <c r="I94" s="20"/>
      <c r="J94" s="20">
        <f t="shared" ref="J94:O94" si="60">SUM(J88:J93)</f>
        <v>77</v>
      </c>
      <c r="K94" s="20">
        <f t="shared" si="60"/>
        <v>0</v>
      </c>
      <c r="L94" s="20">
        <f t="shared" si="60"/>
        <v>8</v>
      </c>
      <c r="M94" s="20">
        <f t="shared" si="60"/>
        <v>0</v>
      </c>
      <c r="N94" s="20">
        <f t="shared" si="60"/>
        <v>85</v>
      </c>
      <c r="O94" s="20">
        <f t="shared" si="60"/>
        <v>85</v>
      </c>
      <c r="P94" s="20"/>
      <c r="Q94" s="20">
        <f>SUM(Q88:Q93)</f>
        <v>120</v>
      </c>
      <c r="R94" s="20">
        <f>SUM(R88:R93)</f>
        <v>120</v>
      </c>
      <c r="S94" s="20"/>
      <c r="T94" s="34">
        <f>AVERAGE(T88:T93)</f>
        <v>7</v>
      </c>
      <c r="U94" s="34">
        <f>AVERAGE(U88:U93)</f>
        <v>100</v>
      </c>
    </row>
    <row r="95" spans="1:21" s="61" customFormat="1" ht="30" customHeight="1" x14ac:dyDescent="0.25">
      <c r="A95" s="58" t="s">
        <v>12</v>
      </c>
      <c r="B95" s="59">
        <v>1</v>
      </c>
      <c r="C95" s="75" t="s">
        <v>225</v>
      </c>
      <c r="D95" s="21" t="s">
        <v>71</v>
      </c>
      <c r="E95" s="22">
        <f>IF(D95="закрыта",3,0)</f>
        <v>3</v>
      </c>
      <c r="F95" s="17">
        <v>231</v>
      </c>
      <c r="G95" s="18">
        <v>231</v>
      </c>
      <c r="H95" s="18">
        <v>231</v>
      </c>
      <c r="I95" s="22">
        <f>IF(AND(F95=H95,G95=H95,F95=G95),2,(IF(OR(F95=H95,G95=H95),1,0)))</f>
        <v>2</v>
      </c>
      <c r="J95" s="18">
        <v>11</v>
      </c>
      <c r="K95" s="18">
        <v>0</v>
      </c>
      <c r="L95" s="18">
        <v>0</v>
      </c>
      <c r="M95" s="18">
        <v>0</v>
      </c>
      <c r="N95" s="18">
        <f>SUM(J95:M95)</f>
        <v>11</v>
      </c>
      <c r="O95" s="18">
        <v>11</v>
      </c>
      <c r="P95" s="22">
        <f>IF(N95=O95,1,0)</f>
        <v>1</v>
      </c>
      <c r="Q95" s="18">
        <v>21</v>
      </c>
      <c r="R95" s="18">
        <v>21</v>
      </c>
      <c r="S95" s="22">
        <f>IF(Q95=R95,1,0)</f>
        <v>1</v>
      </c>
      <c r="T95" s="22">
        <f>E95+I95+P95+S95</f>
        <v>7</v>
      </c>
      <c r="U95" s="22">
        <f>T95*100/$T$8</f>
        <v>100</v>
      </c>
    </row>
    <row r="96" spans="1:21" s="50" customFormat="1" ht="16.5" customHeight="1" x14ac:dyDescent="0.25">
      <c r="A96" s="51" t="s">
        <v>12</v>
      </c>
      <c r="B96" s="52"/>
      <c r="C96" s="47" t="s">
        <v>19</v>
      </c>
      <c r="D96" s="20">
        <f>SUM(D95)</f>
        <v>0</v>
      </c>
      <c r="E96" s="20"/>
      <c r="F96" s="20">
        <f>SUM(F95)</f>
        <v>231</v>
      </c>
      <c r="G96" s="20">
        <f>SUM(G95)</f>
        <v>231</v>
      </c>
      <c r="H96" s="20">
        <f>SUM(H95)</f>
        <v>231</v>
      </c>
      <c r="I96" s="20"/>
      <c r="J96" s="20">
        <f t="shared" ref="J96:O96" si="61">SUM(J95)</f>
        <v>11</v>
      </c>
      <c r="K96" s="20">
        <f t="shared" si="61"/>
        <v>0</v>
      </c>
      <c r="L96" s="20">
        <f t="shared" si="61"/>
        <v>0</v>
      </c>
      <c r="M96" s="20">
        <f t="shared" si="61"/>
        <v>0</v>
      </c>
      <c r="N96" s="20">
        <f t="shared" si="61"/>
        <v>11</v>
      </c>
      <c r="O96" s="20">
        <f t="shared" si="61"/>
        <v>11</v>
      </c>
      <c r="P96" s="20"/>
      <c r="Q96" s="20">
        <f>SUM(Q95)</f>
        <v>21</v>
      </c>
      <c r="R96" s="20">
        <f>SUM(R95)</f>
        <v>21</v>
      </c>
      <c r="S96" s="20"/>
      <c r="T96" s="34">
        <f>AVERAGE(T95)</f>
        <v>7</v>
      </c>
      <c r="U96" s="34">
        <f>AVERAGE(U95)</f>
        <v>100</v>
      </c>
    </row>
    <row r="97" spans="1:21" s="69" customFormat="1" ht="30" customHeight="1" x14ac:dyDescent="0.25">
      <c r="A97" s="66" t="s">
        <v>13</v>
      </c>
      <c r="B97" s="67">
        <v>1</v>
      </c>
      <c r="C97" s="68" t="s">
        <v>79</v>
      </c>
      <c r="D97" s="21" t="s">
        <v>71</v>
      </c>
      <c r="E97" s="22">
        <f>IF(D97="закрыта",3,0)</f>
        <v>3</v>
      </c>
      <c r="F97" s="17">
        <v>518</v>
      </c>
      <c r="G97" s="18">
        <v>518</v>
      </c>
      <c r="H97" s="43">
        <v>518</v>
      </c>
      <c r="I97" s="22">
        <f>IF(AND(F97=H97,G97=H97,F97=G97),2,(IF(OR(F97=H97,G97=H97),1,0)))</f>
        <v>2</v>
      </c>
      <c r="J97" s="18">
        <v>24</v>
      </c>
      <c r="K97" s="18">
        <v>0</v>
      </c>
      <c r="L97" s="18">
        <v>0</v>
      </c>
      <c r="M97" s="18">
        <v>0</v>
      </c>
      <c r="N97" s="18">
        <f>SUM(J97:M97)</f>
        <v>24</v>
      </c>
      <c r="O97" s="43">
        <v>24</v>
      </c>
      <c r="P97" s="22">
        <f>IF(N97=O97,1,0)</f>
        <v>1</v>
      </c>
      <c r="Q97" s="18">
        <v>36</v>
      </c>
      <c r="R97" s="18">
        <v>36</v>
      </c>
      <c r="S97" s="22">
        <f>IF(Q97=R97,1,0)</f>
        <v>1</v>
      </c>
      <c r="T97" s="22">
        <f>E97+I97+P97+S97</f>
        <v>7</v>
      </c>
      <c r="U97" s="22">
        <f>T97*100/$T$8</f>
        <v>100</v>
      </c>
    </row>
    <row r="98" spans="1:21" s="69" customFormat="1" ht="30" customHeight="1" x14ac:dyDescent="0.25">
      <c r="A98" s="66" t="s">
        <v>13</v>
      </c>
      <c r="B98" s="67">
        <v>2</v>
      </c>
      <c r="C98" s="68" t="s">
        <v>81</v>
      </c>
      <c r="D98" s="21" t="s">
        <v>71</v>
      </c>
      <c r="E98" s="22">
        <f>IF(D98="закрыта",3,0)</f>
        <v>3</v>
      </c>
      <c r="F98" s="17">
        <v>117</v>
      </c>
      <c r="G98" s="18">
        <v>117</v>
      </c>
      <c r="H98" s="43">
        <v>117</v>
      </c>
      <c r="I98" s="22">
        <f>IF(AND(F98=H98,G98=H98,F98=G98),2,(IF(OR(F98=H98,G98=H98),1,0)))</f>
        <v>2</v>
      </c>
      <c r="J98" s="43">
        <v>11</v>
      </c>
      <c r="K98" s="18">
        <v>0</v>
      </c>
      <c r="L98" s="18">
        <v>0</v>
      </c>
      <c r="M98" s="18">
        <v>0</v>
      </c>
      <c r="N98" s="18">
        <f t="shared" ref="N98:N160" si="62">SUM(J98:M98)</f>
        <v>11</v>
      </c>
      <c r="O98" s="18">
        <v>11</v>
      </c>
      <c r="P98" s="22">
        <f>IF(N98=O98,1,0)</f>
        <v>1</v>
      </c>
      <c r="Q98" s="43">
        <v>22</v>
      </c>
      <c r="R98" s="18">
        <v>22</v>
      </c>
      <c r="S98" s="22">
        <f>IF(Q98=R98,1,0)</f>
        <v>1</v>
      </c>
      <c r="T98" s="22">
        <f>E98+I98+P98+S98</f>
        <v>7</v>
      </c>
      <c r="U98" s="22">
        <f>T98*100/$T$8</f>
        <v>100</v>
      </c>
    </row>
    <row r="99" spans="1:21" s="69" customFormat="1" ht="30" customHeight="1" x14ac:dyDescent="0.25">
      <c r="A99" s="66" t="s">
        <v>13</v>
      </c>
      <c r="B99" s="67">
        <v>3</v>
      </c>
      <c r="C99" s="68" t="s">
        <v>82</v>
      </c>
      <c r="D99" s="21" t="s">
        <v>71</v>
      </c>
      <c r="E99" s="22">
        <f>IF(D99="закрыта",3,0)</f>
        <v>3</v>
      </c>
      <c r="F99" s="17">
        <v>84</v>
      </c>
      <c r="G99" s="43">
        <v>84</v>
      </c>
      <c r="H99" s="43">
        <v>84</v>
      </c>
      <c r="I99" s="22">
        <f>IF(AND(F99=H99,G99=H99,F99=G99),2,(IF(OR(F99=H99,G99=H99),1,0)))</f>
        <v>2</v>
      </c>
      <c r="J99" s="43">
        <v>11</v>
      </c>
      <c r="K99" s="18">
        <v>0</v>
      </c>
      <c r="L99" s="18">
        <v>0</v>
      </c>
      <c r="M99" s="18">
        <v>0</v>
      </c>
      <c r="N99" s="18">
        <f t="shared" si="62"/>
        <v>11</v>
      </c>
      <c r="O99" s="18">
        <v>11</v>
      </c>
      <c r="P99" s="22">
        <f>IF(N99=O99,1,0)</f>
        <v>1</v>
      </c>
      <c r="Q99" s="43">
        <v>18</v>
      </c>
      <c r="R99" s="18">
        <v>18</v>
      </c>
      <c r="S99" s="22">
        <f>IF(Q99=R99,1,0)</f>
        <v>1</v>
      </c>
      <c r="T99" s="22">
        <f>E99+I99+P99+S99</f>
        <v>7</v>
      </c>
      <c r="U99" s="22">
        <f>T99*100/$T$8</f>
        <v>100</v>
      </c>
    </row>
    <row r="100" spans="1:21" s="69" customFormat="1" ht="30" customHeight="1" x14ac:dyDescent="0.25">
      <c r="A100" s="66" t="s">
        <v>13</v>
      </c>
      <c r="B100" s="67">
        <v>4</v>
      </c>
      <c r="C100" s="68" t="s">
        <v>80</v>
      </c>
      <c r="D100" s="21" t="s">
        <v>71</v>
      </c>
      <c r="E100" s="22">
        <f>IF(D100="закрыта",3,0)</f>
        <v>3</v>
      </c>
      <c r="F100" s="17">
        <v>307</v>
      </c>
      <c r="G100" s="43">
        <v>307</v>
      </c>
      <c r="H100" s="43">
        <v>307</v>
      </c>
      <c r="I100" s="22">
        <f>IF(AND(F100=H100,G100=H100,F100=G100),2,(IF(OR(F100=H100,G100=H100),1,0)))</f>
        <v>2</v>
      </c>
      <c r="J100" s="43">
        <v>16</v>
      </c>
      <c r="K100" s="18">
        <v>0</v>
      </c>
      <c r="L100" s="18">
        <v>0</v>
      </c>
      <c r="M100" s="18">
        <v>1</v>
      </c>
      <c r="N100" s="18">
        <f t="shared" si="62"/>
        <v>17</v>
      </c>
      <c r="O100" s="43">
        <v>17</v>
      </c>
      <c r="P100" s="22">
        <f>IF(N100=O100,1,0)</f>
        <v>1</v>
      </c>
      <c r="Q100" s="43">
        <v>22</v>
      </c>
      <c r="R100" s="18">
        <v>22</v>
      </c>
      <c r="S100" s="22">
        <f>IF(Q100=R100,1,0)</f>
        <v>1</v>
      </c>
      <c r="T100" s="22">
        <f>E100+I100+P100+S100</f>
        <v>7</v>
      </c>
      <c r="U100" s="22">
        <f>T100*100/$T$8</f>
        <v>100</v>
      </c>
    </row>
    <row r="101" spans="1:21" s="61" customFormat="1" ht="16.5" customHeight="1" x14ac:dyDescent="0.25">
      <c r="A101" s="62" t="s">
        <v>13</v>
      </c>
      <c r="B101" s="63"/>
      <c r="C101" s="47" t="s">
        <v>19</v>
      </c>
      <c r="D101" s="20">
        <f>SUM(D97:D100)</f>
        <v>0</v>
      </c>
      <c r="E101" s="20"/>
      <c r="F101" s="20">
        <f>SUM(F97:F100)</f>
        <v>1026</v>
      </c>
      <c r="G101" s="20">
        <f>SUM(G97:G100)</f>
        <v>1026</v>
      </c>
      <c r="H101" s="20">
        <f>SUM(H97:H100)</f>
        <v>1026</v>
      </c>
      <c r="I101" s="20"/>
      <c r="J101" s="20">
        <f t="shared" ref="J101:O101" si="63">SUM(J97:J100)</f>
        <v>62</v>
      </c>
      <c r="K101" s="20">
        <f t="shared" si="63"/>
        <v>0</v>
      </c>
      <c r="L101" s="20">
        <f t="shared" si="63"/>
        <v>0</v>
      </c>
      <c r="M101" s="20">
        <f t="shared" si="63"/>
        <v>1</v>
      </c>
      <c r="N101" s="20">
        <f t="shared" si="63"/>
        <v>63</v>
      </c>
      <c r="O101" s="20">
        <f t="shared" si="63"/>
        <v>63</v>
      </c>
      <c r="P101" s="20"/>
      <c r="Q101" s="20">
        <f>SUM(Q97:Q100)</f>
        <v>98</v>
      </c>
      <c r="R101" s="20">
        <f>SUM(R97:R100)</f>
        <v>98</v>
      </c>
      <c r="S101" s="20"/>
      <c r="T101" s="34">
        <f>AVERAGE(T97:T100)</f>
        <v>7</v>
      </c>
      <c r="U101" s="34">
        <f>AVERAGE(U97:U100)</f>
        <v>100</v>
      </c>
    </row>
    <row r="102" spans="1:21" s="69" customFormat="1" ht="30" customHeight="1" x14ac:dyDescent="0.25">
      <c r="A102" s="66" t="s">
        <v>14</v>
      </c>
      <c r="B102" s="67">
        <v>1</v>
      </c>
      <c r="C102" s="68" t="s">
        <v>83</v>
      </c>
      <c r="D102" s="21" t="s">
        <v>71</v>
      </c>
      <c r="E102" s="22">
        <f t="shared" ref="E102:E111" si="64">IF(D102="закрыта",3,0)</f>
        <v>3</v>
      </c>
      <c r="F102" s="17">
        <v>800</v>
      </c>
      <c r="G102" s="43">
        <v>800</v>
      </c>
      <c r="H102" s="43">
        <v>800</v>
      </c>
      <c r="I102" s="22">
        <f t="shared" ref="I102:I111" si="65">IF(AND(F102=H102,G102=H102,F102=G102),2,(IF(OR(F102=H102,G102=H102),1,0)))</f>
        <v>2</v>
      </c>
      <c r="J102" s="43">
        <v>35</v>
      </c>
      <c r="K102" s="18">
        <v>0</v>
      </c>
      <c r="L102" s="18">
        <v>0</v>
      </c>
      <c r="M102" s="18">
        <v>0</v>
      </c>
      <c r="N102" s="18">
        <f t="shared" si="62"/>
        <v>35</v>
      </c>
      <c r="O102" s="18">
        <v>35</v>
      </c>
      <c r="P102" s="22">
        <f t="shared" ref="P102:P111" si="66">IF(N102=O102,1,0)</f>
        <v>1</v>
      </c>
      <c r="Q102" s="43">
        <v>43</v>
      </c>
      <c r="R102" s="18">
        <v>43</v>
      </c>
      <c r="S102" s="22">
        <f t="shared" ref="S102:S111" si="67">IF(Q102=R102,1,0)</f>
        <v>1</v>
      </c>
      <c r="T102" s="22">
        <f t="shared" ref="T102:T111" si="68">E102+I102+P102+S102</f>
        <v>7</v>
      </c>
      <c r="U102" s="22">
        <f t="shared" ref="U102:U111" si="69">T102*100/$T$8</f>
        <v>100</v>
      </c>
    </row>
    <row r="103" spans="1:21" s="69" customFormat="1" ht="30" customHeight="1" x14ac:dyDescent="0.25">
      <c r="A103" s="66" t="s">
        <v>14</v>
      </c>
      <c r="B103" s="67">
        <v>2</v>
      </c>
      <c r="C103" s="68" t="s">
        <v>84</v>
      </c>
      <c r="D103" s="21" t="s">
        <v>71</v>
      </c>
      <c r="E103" s="22">
        <f t="shared" si="64"/>
        <v>3</v>
      </c>
      <c r="F103" s="17">
        <v>273</v>
      </c>
      <c r="G103" s="43">
        <v>273</v>
      </c>
      <c r="H103" s="43">
        <v>273</v>
      </c>
      <c r="I103" s="22">
        <f t="shared" si="65"/>
        <v>2</v>
      </c>
      <c r="J103" s="43">
        <v>11</v>
      </c>
      <c r="K103" s="18">
        <v>3</v>
      </c>
      <c r="L103" s="18">
        <v>0</v>
      </c>
      <c r="M103" s="18">
        <v>0</v>
      </c>
      <c r="N103" s="18">
        <f t="shared" si="62"/>
        <v>14</v>
      </c>
      <c r="O103" s="18">
        <v>14</v>
      </c>
      <c r="P103" s="22">
        <f t="shared" si="66"/>
        <v>1</v>
      </c>
      <c r="Q103" s="43">
        <v>17</v>
      </c>
      <c r="R103" s="18">
        <v>17</v>
      </c>
      <c r="S103" s="22">
        <f t="shared" si="67"/>
        <v>1</v>
      </c>
      <c r="T103" s="22">
        <f t="shared" si="68"/>
        <v>7</v>
      </c>
      <c r="U103" s="22">
        <f t="shared" si="69"/>
        <v>100</v>
      </c>
    </row>
    <row r="104" spans="1:21" s="69" customFormat="1" ht="30" customHeight="1" x14ac:dyDescent="0.25">
      <c r="A104" s="66" t="s">
        <v>14</v>
      </c>
      <c r="B104" s="67">
        <v>3</v>
      </c>
      <c r="C104" s="68" t="s">
        <v>85</v>
      </c>
      <c r="D104" s="21" t="s">
        <v>71</v>
      </c>
      <c r="E104" s="22">
        <f t="shared" si="64"/>
        <v>3</v>
      </c>
      <c r="F104" s="17">
        <v>77</v>
      </c>
      <c r="G104" s="43">
        <v>77</v>
      </c>
      <c r="H104" s="43">
        <v>77</v>
      </c>
      <c r="I104" s="22">
        <f t="shared" si="65"/>
        <v>2</v>
      </c>
      <c r="J104" s="43">
        <v>10</v>
      </c>
      <c r="K104" s="18">
        <v>0</v>
      </c>
      <c r="L104" s="18">
        <v>0</v>
      </c>
      <c r="M104" s="18">
        <v>0</v>
      </c>
      <c r="N104" s="18">
        <f t="shared" si="62"/>
        <v>10</v>
      </c>
      <c r="O104" s="18">
        <v>10</v>
      </c>
      <c r="P104" s="22">
        <f t="shared" si="66"/>
        <v>1</v>
      </c>
      <c r="Q104" s="43">
        <v>10</v>
      </c>
      <c r="R104" s="18">
        <v>10</v>
      </c>
      <c r="S104" s="22">
        <f t="shared" si="67"/>
        <v>1</v>
      </c>
      <c r="T104" s="22">
        <f t="shared" si="68"/>
        <v>7</v>
      </c>
      <c r="U104" s="22">
        <f t="shared" si="69"/>
        <v>100</v>
      </c>
    </row>
    <row r="105" spans="1:21" s="69" customFormat="1" ht="30" customHeight="1" x14ac:dyDescent="0.25">
      <c r="A105" s="66" t="s">
        <v>14</v>
      </c>
      <c r="B105" s="67">
        <v>4</v>
      </c>
      <c r="C105" s="68" t="s">
        <v>86</v>
      </c>
      <c r="D105" s="21" t="s">
        <v>71</v>
      </c>
      <c r="E105" s="22">
        <f t="shared" si="64"/>
        <v>3</v>
      </c>
      <c r="F105" s="17">
        <v>45</v>
      </c>
      <c r="G105" s="43">
        <v>45</v>
      </c>
      <c r="H105" s="43">
        <v>45</v>
      </c>
      <c r="I105" s="22">
        <f t="shared" si="65"/>
        <v>2</v>
      </c>
      <c r="J105" s="43">
        <v>8</v>
      </c>
      <c r="K105" s="18">
        <v>0</v>
      </c>
      <c r="L105" s="18">
        <v>0</v>
      </c>
      <c r="M105" s="18">
        <v>0</v>
      </c>
      <c r="N105" s="18">
        <f t="shared" si="62"/>
        <v>8</v>
      </c>
      <c r="O105" s="18">
        <v>8</v>
      </c>
      <c r="P105" s="22">
        <f t="shared" si="66"/>
        <v>1</v>
      </c>
      <c r="Q105" s="43">
        <v>11</v>
      </c>
      <c r="R105" s="18">
        <v>11</v>
      </c>
      <c r="S105" s="22">
        <f t="shared" si="67"/>
        <v>1</v>
      </c>
      <c r="T105" s="22">
        <f t="shared" si="68"/>
        <v>7</v>
      </c>
      <c r="U105" s="22">
        <f t="shared" si="69"/>
        <v>100</v>
      </c>
    </row>
    <row r="106" spans="1:21" s="69" customFormat="1" ht="30" customHeight="1" x14ac:dyDescent="0.25">
      <c r="A106" s="66" t="s">
        <v>14</v>
      </c>
      <c r="B106" s="67">
        <v>5</v>
      </c>
      <c r="C106" s="68" t="s">
        <v>87</v>
      </c>
      <c r="D106" s="21" t="s">
        <v>71</v>
      </c>
      <c r="E106" s="22">
        <f t="shared" si="64"/>
        <v>3</v>
      </c>
      <c r="F106" s="17">
        <v>86</v>
      </c>
      <c r="G106" s="43">
        <v>86</v>
      </c>
      <c r="H106" s="43">
        <v>86</v>
      </c>
      <c r="I106" s="22">
        <f t="shared" si="65"/>
        <v>2</v>
      </c>
      <c r="J106" s="43">
        <v>11</v>
      </c>
      <c r="K106" s="18">
        <v>0</v>
      </c>
      <c r="L106" s="18">
        <v>0</v>
      </c>
      <c r="M106" s="18">
        <v>0</v>
      </c>
      <c r="N106" s="18">
        <f t="shared" si="62"/>
        <v>11</v>
      </c>
      <c r="O106" s="18">
        <v>11</v>
      </c>
      <c r="P106" s="22">
        <f t="shared" si="66"/>
        <v>1</v>
      </c>
      <c r="Q106" s="43">
        <v>15</v>
      </c>
      <c r="R106" s="18">
        <v>15</v>
      </c>
      <c r="S106" s="22">
        <f t="shared" si="67"/>
        <v>1</v>
      </c>
      <c r="T106" s="22">
        <f t="shared" si="68"/>
        <v>7</v>
      </c>
      <c r="U106" s="22">
        <f t="shared" si="69"/>
        <v>100</v>
      </c>
    </row>
    <row r="107" spans="1:21" s="69" customFormat="1" ht="30" customHeight="1" x14ac:dyDescent="0.25">
      <c r="A107" s="66" t="s">
        <v>14</v>
      </c>
      <c r="B107" s="67">
        <v>6</v>
      </c>
      <c r="C107" s="78" t="s">
        <v>88</v>
      </c>
      <c r="D107" s="21" t="s">
        <v>71</v>
      </c>
      <c r="E107" s="22">
        <f t="shared" si="64"/>
        <v>3</v>
      </c>
      <c r="F107" s="17">
        <v>81</v>
      </c>
      <c r="G107" s="43">
        <v>81</v>
      </c>
      <c r="H107" s="43">
        <v>81</v>
      </c>
      <c r="I107" s="22">
        <f t="shared" si="65"/>
        <v>2</v>
      </c>
      <c r="J107" s="43">
        <v>11</v>
      </c>
      <c r="K107" s="18">
        <v>0</v>
      </c>
      <c r="L107" s="18">
        <v>0</v>
      </c>
      <c r="M107" s="18">
        <v>0</v>
      </c>
      <c r="N107" s="18">
        <f t="shared" si="62"/>
        <v>11</v>
      </c>
      <c r="O107" s="18">
        <v>11</v>
      </c>
      <c r="P107" s="22">
        <f t="shared" si="66"/>
        <v>1</v>
      </c>
      <c r="Q107" s="43">
        <v>12</v>
      </c>
      <c r="R107" s="18">
        <v>12</v>
      </c>
      <c r="S107" s="22">
        <f t="shared" si="67"/>
        <v>1</v>
      </c>
      <c r="T107" s="22">
        <f t="shared" si="68"/>
        <v>7</v>
      </c>
      <c r="U107" s="22">
        <f t="shared" si="69"/>
        <v>100</v>
      </c>
    </row>
    <row r="108" spans="1:21" s="69" customFormat="1" ht="30" customHeight="1" x14ac:dyDescent="0.25">
      <c r="A108" s="66" t="s">
        <v>14</v>
      </c>
      <c r="B108" s="67">
        <v>7</v>
      </c>
      <c r="C108" s="68" t="s">
        <v>89</v>
      </c>
      <c r="D108" s="21" t="s">
        <v>71</v>
      </c>
      <c r="E108" s="22">
        <f t="shared" si="64"/>
        <v>3</v>
      </c>
      <c r="F108" s="17">
        <v>92</v>
      </c>
      <c r="G108" s="43">
        <v>92</v>
      </c>
      <c r="H108" s="43">
        <v>92</v>
      </c>
      <c r="I108" s="22">
        <f t="shared" si="65"/>
        <v>2</v>
      </c>
      <c r="J108" s="43">
        <v>11</v>
      </c>
      <c r="K108" s="18">
        <v>0</v>
      </c>
      <c r="L108" s="18">
        <v>0</v>
      </c>
      <c r="M108" s="18">
        <v>0</v>
      </c>
      <c r="N108" s="18">
        <f t="shared" si="62"/>
        <v>11</v>
      </c>
      <c r="O108" s="18">
        <v>11</v>
      </c>
      <c r="P108" s="22">
        <f t="shared" si="66"/>
        <v>1</v>
      </c>
      <c r="Q108" s="43">
        <v>13</v>
      </c>
      <c r="R108" s="18">
        <v>13</v>
      </c>
      <c r="S108" s="22">
        <f t="shared" si="67"/>
        <v>1</v>
      </c>
      <c r="T108" s="22">
        <f t="shared" si="68"/>
        <v>7</v>
      </c>
      <c r="U108" s="22">
        <f t="shared" si="69"/>
        <v>100</v>
      </c>
    </row>
    <row r="109" spans="1:21" s="69" customFormat="1" ht="30" customHeight="1" x14ac:dyDescent="0.25">
      <c r="A109" s="66" t="s">
        <v>14</v>
      </c>
      <c r="B109" s="67">
        <v>8</v>
      </c>
      <c r="C109" s="78" t="s">
        <v>90</v>
      </c>
      <c r="D109" s="21" t="s">
        <v>71</v>
      </c>
      <c r="E109" s="22">
        <f t="shared" si="64"/>
        <v>3</v>
      </c>
      <c r="F109" s="17">
        <v>215</v>
      </c>
      <c r="G109" s="18">
        <v>215</v>
      </c>
      <c r="H109" s="18">
        <v>215</v>
      </c>
      <c r="I109" s="22">
        <f t="shared" si="65"/>
        <v>2</v>
      </c>
      <c r="J109" s="43">
        <v>12</v>
      </c>
      <c r="K109" s="43">
        <v>0</v>
      </c>
      <c r="L109" s="18">
        <v>0</v>
      </c>
      <c r="M109" s="18">
        <v>7</v>
      </c>
      <c r="N109" s="18">
        <f t="shared" si="62"/>
        <v>19</v>
      </c>
      <c r="O109" s="18">
        <v>19</v>
      </c>
      <c r="P109" s="22">
        <f t="shared" si="66"/>
        <v>1</v>
      </c>
      <c r="Q109" s="43">
        <v>19</v>
      </c>
      <c r="R109" s="18">
        <v>19</v>
      </c>
      <c r="S109" s="22">
        <f t="shared" si="67"/>
        <v>1</v>
      </c>
      <c r="T109" s="22">
        <f t="shared" si="68"/>
        <v>7</v>
      </c>
      <c r="U109" s="22">
        <f t="shared" si="69"/>
        <v>100</v>
      </c>
    </row>
    <row r="110" spans="1:21" s="69" customFormat="1" ht="30" customHeight="1" x14ac:dyDescent="0.25">
      <c r="A110" s="66" t="s">
        <v>14</v>
      </c>
      <c r="B110" s="67">
        <v>9</v>
      </c>
      <c r="C110" s="68" t="s">
        <v>91</v>
      </c>
      <c r="D110" s="21" t="s">
        <v>71</v>
      </c>
      <c r="E110" s="22">
        <f t="shared" si="64"/>
        <v>3</v>
      </c>
      <c r="F110" s="17">
        <v>18</v>
      </c>
      <c r="G110" s="18">
        <v>18</v>
      </c>
      <c r="H110" s="18">
        <v>18</v>
      </c>
      <c r="I110" s="22">
        <f t="shared" si="65"/>
        <v>2</v>
      </c>
      <c r="J110" s="18">
        <v>2</v>
      </c>
      <c r="K110" s="18">
        <v>0</v>
      </c>
      <c r="L110" s="18">
        <v>0</v>
      </c>
      <c r="M110" s="18">
        <v>0</v>
      </c>
      <c r="N110" s="18">
        <f t="shared" si="62"/>
        <v>2</v>
      </c>
      <c r="O110" s="18">
        <v>2</v>
      </c>
      <c r="P110" s="22">
        <f t="shared" si="66"/>
        <v>1</v>
      </c>
      <c r="Q110" s="18">
        <v>3</v>
      </c>
      <c r="R110" s="18">
        <v>3</v>
      </c>
      <c r="S110" s="22">
        <f t="shared" si="67"/>
        <v>1</v>
      </c>
      <c r="T110" s="22">
        <f t="shared" si="68"/>
        <v>7</v>
      </c>
      <c r="U110" s="22">
        <f t="shared" si="69"/>
        <v>100</v>
      </c>
    </row>
    <row r="111" spans="1:21" s="69" customFormat="1" ht="30" customHeight="1" x14ac:dyDescent="0.25">
      <c r="A111" s="66" t="s">
        <v>14</v>
      </c>
      <c r="B111" s="67">
        <v>10</v>
      </c>
      <c r="C111" s="68" t="s">
        <v>92</v>
      </c>
      <c r="D111" s="21" t="s">
        <v>71</v>
      </c>
      <c r="E111" s="22">
        <f t="shared" si="64"/>
        <v>3</v>
      </c>
      <c r="F111" s="17">
        <v>8</v>
      </c>
      <c r="G111" s="43">
        <v>8</v>
      </c>
      <c r="H111" s="43">
        <v>8</v>
      </c>
      <c r="I111" s="22">
        <f t="shared" si="65"/>
        <v>2</v>
      </c>
      <c r="J111" s="43">
        <v>2</v>
      </c>
      <c r="K111" s="18">
        <v>0</v>
      </c>
      <c r="L111" s="18">
        <v>0</v>
      </c>
      <c r="M111" s="18">
        <v>0</v>
      </c>
      <c r="N111" s="18">
        <f t="shared" si="62"/>
        <v>2</v>
      </c>
      <c r="O111" s="18">
        <v>2</v>
      </c>
      <c r="P111" s="22">
        <f t="shared" si="66"/>
        <v>1</v>
      </c>
      <c r="Q111" s="43">
        <v>3</v>
      </c>
      <c r="R111" s="18">
        <v>3</v>
      </c>
      <c r="S111" s="22">
        <f t="shared" si="67"/>
        <v>1</v>
      </c>
      <c r="T111" s="22">
        <f t="shared" si="68"/>
        <v>7</v>
      </c>
      <c r="U111" s="22">
        <f t="shared" si="69"/>
        <v>100</v>
      </c>
    </row>
    <row r="112" spans="1:21" s="61" customFormat="1" ht="16.5" customHeight="1" x14ac:dyDescent="0.25">
      <c r="A112" s="62" t="s">
        <v>14</v>
      </c>
      <c r="B112" s="63"/>
      <c r="C112" s="47" t="s">
        <v>19</v>
      </c>
      <c r="D112" s="20">
        <f>SUM(D102:D111)</f>
        <v>0</v>
      </c>
      <c r="E112" s="20"/>
      <c r="F112" s="20">
        <f>SUM(F102:F111)</f>
        <v>1695</v>
      </c>
      <c r="G112" s="20">
        <f>SUM(G102:G111)</f>
        <v>1695</v>
      </c>
      <c r="H112" s="20">
        <f>SUM(H102:H111)</f>
        <v>1695</v>
      </c>
      <c r="I112" s="20"/>
      <c r="J112" s="20">
        <f t="shared" ref="J112:O112" si="70">SUM(J102:J111)</f>
        <v>113</v>
      </c>
      <c r="K112" s="20">
        <f t="shared" si="70"/>
        <v>3</v>
      </c>
      <c r="L112" s="20">
        <f t="shared" si="70"/>
        <v>0</v>
      </c>
      <c r="M112" s="20">
        <f t="shared" si="70"/>
        <v>7</v>
      </c>
      <c r="N112" s="20">
        <f t="shared" si="70"/>
        <v>123</v>
      </c>
      <c r="O112" s="20">
        <f t="shared" si="70"/>
        <v>123</v>
      </c>
      <c r="P112" s="20"/>
      <c r="Q112" s="20">
        <f>SUM(Q102:Q111)</f>
        <v>146</v>
      </c>
      <c r="R112" s="20">
        <f>SUM(R102:R111)</f>
        <v>146</v>
      </c>
      <c r="S112" s="20"/>
      <c r="T112" s="34">
        <f>AVERAGE(T102:T111)</f>
        <v>7</v>
      </c>
      <c r="U112" s="34">
        <f>AVERAGE(U102:U111)</f>
        <v>100</v>
      </c>
    </row>
    <row r="113" spans="1:21" s="69" customFormat="1" ht="30" customHeight="1" x14ac:dyDescent="0.25">
      <c r="A113" s="66" t="s">
        <v>15</v>
      </c>
      <c r="B113" s="67">
        <v>1</v>
      </c>
      <c r="C113" s="68" t="s">
        <v>93</v>
      </c>
      <c r="D113" s="21" t="s">
        <v>71</v>
      </c>
      <c r="E113" s="22">
        <f t="shared" ref="E113:E119" si="71">IF(D113="закрыта",3,0)</f>
        <v>3</v>
      </c>
      <c r="F113" s="17">
        <v>353</v>
      </c>
      <c r="G113" s="43">
        <v>353</v>
      </c>
      <c r="H113" s="43">
        <v>353</v>
      </c>
      <c r="I113" s="22">
        <f t="shared" ref="I113:I119" si="72">IF(AND(F113=H113,G113=H113,F113=G113),2,(IF(OR(F113=H113,G113=H113),1,0)))</f>
        <v>2</v>
      </c>
      <c r="J113" s="43">
        <v>15</v>
      </c>
      <c r="K113" s="18">
        <v>1</v>
      </c>
      <c r="L113" s="18">
        <v>0</v>
      </c>
      <c r="M113" s="18">
        <v>0</v>
      </c>
      <c r="N113" s="18">
        <f t="shared" si="62"/>
        <v>16</v>
      </c>
      <c r="O113" s="18">
        <v>16</v>
      </c>
      <c r="P113" s="22">
        <f t="shared" ref="P113:P119" si="73">IF(N113=O113,1,0)</f>
        <v>1</v>
      </c>
      <c r="Q113" s="43">
        <v>19</v>
      </c>
      <c r="R113" s="18">
        <v>19</v>
      </c>
      <c r="S113" s="22">
        <f t="shared" ref="S113:S119" si="74">IF(Q113=R113,1,0)</f>
        <v>1</v>
      </c>
      <c r="T113" s="22">
        <f t="shared" ref="T113:T119" si="75">E113+I113+P113+S113</f>
        <v>7</v>
      </c>
      <c r="U113" s="22">
        <f t="shared" ref="U113:U119" si="76">T113*100/$T$8</f>
        <v>100</v>
      </c>
    </row>
    <row r="114" spans="1:21" s="69" customFormat="1" ht="30" customHeight="1" x14ac:dyDescent="0.25">
      <c r="A114" s="66" t="s">
        <v>15</v>
      </c>
      <c r="B114" s="67">
        <v>2</v>
      </c>
      <c r="C114" s="68" t="s">
        <v>95</v>
      </c>
      <c r="D114" s="21" t="s">
        <v>71</v>
      </c>
      <c r="E114" s="22">
        <f t="shared" ref="E114:E115" si="77">IF(D114="закрыта",3,0)</f>
        <v>3</v>
      </c>
      <c r="F114" s="17">
        <v>859</v>
      </c>
      <c r="G114" s="17">
        <v>859</v>
      </c>
      <c r="H114" s="18">
        <v>859</v>
      </c>
      <c r="I114" s="22">
        <f t="shared" ref="I114:I115" si="78">IF(AND(F114=H114,G114=H114,F114=G114),2,(IF(OR(F114=H114,G114=H114),1,0)))</f>
        <v>2</v>
      </c>
      <c r="J114" s="17">
        <v>34</v>
      </c>
      <c r="K114" s="18">
        <v>0</v>
      </c>
      <c r="L114" s="18">
        <v>0</v>
      </c>
      <c r="M114" s="18">
        <v>1</v>
      </c>
      <c r="N114" s="18">
        <f t="shared" si="62"/>
        <v>35</v>
      </c>
      <c r="O114" s="18">
        <v>35</v>
      </c>
      <c r="P114" s="22">
        <f t="shared" ref="P114:P115" si="79">IF(N114=O114,1,0)</f>
        <v>1</v>
      </c>
      <c r="Q114" s="43">
        <v>52</v>
      </c>
      <c r="R114" s="18">
        <v>52</v>
      </c>
      <c r="S114" s="22">
        <f t="shared" ref="S114:S115" si="80">IF(Q114=R114,1,0)</f>
        <v>1</v>
      </c>
      <c r="T114" s="22">
        <f t="shared" ref="T114:T115" si="81">E114+I114+P114+S114</f>
        <v>7</v>
      </c>
      <c r="U114" s="22">
        <f t="shared" ref="U114:U115" si="82">T114*100/$T$8</f>
        <v>100</v>
      </c>
    </row>
    <row r="115" spans="1:21" s="69" customFormat="1" ht="30" customHeight="1" x14ac:dyDescent="0.25">
      <c r="A115" s="66" t="s">
        <v>15</v>
      </c>
      <c r="B115" s="67">
        <v>3</v>
      </c>
      <c r="C115" s="68" t="s">
        <v>96</v>
      </c>
      <c r="D115" s="21" t="s">
        <v>71</v>
      </c>
      <c r="E115" s="22">
        <f t="shared" si="77"/>
        <v>3</v>
      </c>
      <c r="F115" s="17">
        <v>138</v>
      </c>
      <c r="G115" s="43">
        <v>138</v>
      </c>
      <c r="H115" s="43">
        <v>138</v>
      </c>
      <c r="I115" s="22">
        <f t="shared" si="78"/>
        <v>2</v>
      </c>
      <c r="J115" s="43">
        <v>9</v>
      </c>
      <c r="K115" s="43">
        <v>0</v>
      </c>
      <c r="L115" s="18">
        <v>0</v>
      </c>
      <c r="M115" s="18">
        <v>0</v>
      </c>
      <c r="N115" s="18">
        <f t="shared" si="62"/>
        <v>9</v>
      </c>
      <c r="O115" s="18">
        <v>9</v>
      </c>
      <c r="P115" s="22">
        <f t="shared" si="79"/>
        <v>1</v>
      </c>
      <c r="Q115" s="43">
        <v>12</v>
      </c>
      <c r="R115" s="18">
        <v>12</v>
      </c>
      <c r="S115" s="22">
        <f t="shared" si="80"/>
        <v>1</v>
      </c>
      <c r="T115" s="22">
        <f t="shared" si="81"/>
        <v>7</v>
      </c>
      <c r="U115" s="22">
        <f t="shared" si="82"/>
        <v>100</v>
      </c>
    </row>
    <row r="116" spans="1:21" s="69" customFormat="1" ht="30" customHeight="1" x14ac:dyDescent="0.25">
      <c r="A116" s="66" t="s">
        <v>15</v>
      </c>
      <c r="B116" s="67">
        <v>4</v>
      </c>
      <c r="C116" s="68" t="s">
        <v>94</v>
      </c>
      <c r="D116" s="21" t="s">
        <v>71</v>
      </c>
      <c r="E116" s="22">
        <f t="shared" ref="E116:E117" si="83">IF(D116="закрыта",3,0)</f>
        <v>3</v>
      </c>
      <c r="F116" s="18">
        <v>509</v>
      </c>
      <c r="G116" s="18">
        <v>509</v>
      </c>
      <c r="H116" s="18">
        <v>509</v>
      </c>
      <c r="I116" s="22">
        <f t="shared" ref="I116:I117" si="84">IF(AND(F116=H116,G116=H116,F116=G116),2,(IF(OR(F116=H116,G116=H116),1,0)))</f>
        <v>2</v>
      </c>
      <c r="J116" s="43">
        <v>23</v>
      </c>
      <c r="K116" s="18">
        <v>0</v>
      </c>
      <c r="L116" s="18">
        <v>0</v>
      </c>
      <c r="M116" s="18">
        <v>0</v>
      </c>
      <c r="N116" s="18">
        <f t="shared" si="62"/>
        <v>23</v>
      </c>
      <c r="O116" s="18">
        <v>23</v>
      </c>
      <c r="P116" s="22">
        <f t="shared" ref="P116:P117" si="85">IF(N116=O116,1,0)</f>
        <v>1</v>
      </c>
      <c r="Q116" s="43">
        <v>31</v>
      </c>
      <c r="R116" s="18">
        <v>31</v>
      </c>
      <c r="S116" s="22">
        <f t="shared" ref="S116:S117" si="86">IF(Q116=R116,1,0)</f>
        <v>1</v>
      </c>
      <c r="T116" s="22">
        <f t="shared" ref="T116:T117" si="87">E116+I116+P116+S116</f>
        <v>7</v>
      </c>
      <c r="U116" s="22">
        <f t="shared" ref="U116:U117" si="88">T116*100/$T$8</f>
        <v>100</v>
      </c>
    </row>
    <row r="117" spans="1:21" s="69" customFormat="1" ht="30" customHeight="1" x14ac:dyDescent="0.25">
      <c r="A117" s="66" t="s">
        <v>15</v>
      </c>
      <c r="B117" s="67">
        <v>5</v>
      </c>
      <c r="C117" s="68" t="s">
        <v>101</v>
      </c>
      <c r="D117" s="21" t="s">
        <v>71</v>
      </c>
      <c r="E117" s="22">
        <f t="shared" si="83"/>
        <v>3</v>
      </c>
      <c r="F117" s="17">
        <v>78</v>
      </c>
      <c r="G117" s="43">
        <v>78</v>
      </c>
      <c r="H117" s="43">
        <v>78</v>
      </c>
      <c r="I117" s="22">
        <f t="shared" si="84"/>
        <v>2</v>
      </c>
      <c r="J117" s="43">
        <v>11</v>
      </c>
      <c r="K117" s="43">
        <v>0</v>
      </c>
      <c r="L117" s="18">
        <v>0</v>
      </c>
      <c r="M117" s="18">
        <v>0</v>
      </c>
      <c r="N117" s="18">
        <f t="shared" si="62"/>
        <v>11</v>
      </c>
      <c r="O117" s="18">
        <v>11</v>
      </c>
      <c r="P117" s="22">
        <f t="shared" si="85"/>
        <v>1</v>
      </c>
      <c r="Q117" s="43">
        <v>11</v>
      </c>
      <c r="R117" s="18">
        <v>11</v>
      </c>
      <c r="S117" s="22">
        <f t="shared" si="86"/>
        <v>1</v>
      </c>
      <c r="T117" s="22">
        <f t="shared" si="87"/>
        <v>7</v>
      </c>
      <c r="U117" s="22">
        <f t="shared" si="88"/>
        <v>100</v>
      </c>
    </row>
    <row r="118" spans="1:21" s="69" customFormat="1" ht="30" customHeight="1" x14ac:dyDescent="0.25">
      <c r="A118" s="66" t="s">
        <v>15</v>
      </c>
      <c r="B118" s="67">
        <v>6</v>
      </c>
      <c r="C118" s="68" t="s">
        <v>98</v>
      </c>
      <c r="D118" s="21" t="s">
        <v>71</v>
      </c>
      <c r="E118" s="22">
        <f t="shared" si="71"/>
        <v>3</v>
      </c>
      <c r="F118" s="17">
        <v>57</v>
      </c>
      <c r="G118" s="18">
        <v>57</v>
      </c>
      <c r="H118" s="18">
        <v>57</v>
      </c>
      <c r="I118" s="22">
        <f t="shared" si="72"/>
        <v>2</v>
      </c>
      <c r="J118" s="43">
        <v>11</v>
      </c>
      <c r="K118" s="18">
        <v>0</v>
      </c>
      <c r="L118" s="18">
        <v>0</v>
      </c>
      <c r="M118" s="18">
        <v>0</v>
      </c>
      <c r="N118" s="18">
        <f t="shared" si="62"/>
        <v>11</v>
      </c>
      <c r="O118" s="18">
        <v>11</v>
      </c>
      <c r="P118" s="22">
        <f t="shared" si="73"/>
        <v>1</v>
      </c>
      <c r="Q118" s="43">
        <v>14</v>
      </c>
      <c r="R118" s="18">
        <v>14</v>
      </c>
      <c r="S118" s="22">
        <f t="shared" si="74"/>
        <v>1</v>
      </c>
      <c r="T118" s="22">
        <f t="shared" si="75"/>
        <v>7</v>
      </c>
      <c r="U118" s="22">
        <f t="shared" si="76"/>
        <v>100</v>
      </c>
    </row>
    <row r="119" spans="1:21" s="69" customFormat="1" ht="30" customHeight="1" x14ac:dyDescent="0.25">
      <c r="A119" s="66" t="s">
        <v>15</v>
      </c>
      <c r="B119" s="67">
        <v>7</v>
      </c>
      <c r="C119" s="68" t="s">
        <v>99</v>
      </c>
      <c r="D119" s="21" t="s">
        <v>71</v>
      </c>
      <c r="E119" s="22">
        <f t="shared" si="71"/>
        <v>3</v>
      </c>
      <c r="F119" s="17">
        <v>24</v>
      </c>
      <c r="G119" s="43">
        <v>24</v>
      </c>
      <c r="H119" s="43">
        <v>24</v>
      </c>
      <c r="I119" s="22">
        <f t="shared" si="72"/>
        <v>2</v>
      </c>
      <c r="J119" s="43">
        <v>9</v>
      </c>
      <c r="K119" s="43">
        <v>0</v>
      </c>
      <c r="L119" s="18">
        <v>0</v>
      </c>
      <c r="M119" s="18">
        <v>0</v>
      </c>
      <c r="N119" s="18">
        <f t="shared" si="62"/>
        <v>9</v>
      </c>
      <c r="O119" s="18">
        <v>9</v>
      </c>
      <c r="P119" s="22">
        <f t="shared" si="73"/>
        <v>1</v>
      </c>
      <c r="Q119" s="43">
        <v>11</v>
      </c>
      <c r="R119" s="18">
        <v>11</v>
      </c>
      <c r="S119" s="22">
        <f t="shared" si="74"/>
        <v>1</v>
      </c>
      <c r="T119" s="22">
        <f t="shared" si="75"/>
        <v>7</v>
      </c>
      <c r="U119" s="22">
        <f t="shared" si="76"/>
        <v>100</v>
      </c>
    </row>
    <row r="120" spans="1:21" s="69" customFormat="1" ht="30" customHeight="1" x14ac:dyDescent="0.25">
      <c r="A120" s="66" t="s">
        <v>15</v>
      </c>
      <c r="B120" s="67">
        <v>8</v>
      </c>
      <c r="C120" s="68" t="s">
        <v>100</v>
      </c>
      <c r="D120" s="21" t="s">
        <v>71</v>
      </c>
      <c r="E120" s="22">
        <f t="shared" ref="E120" si="89">IF(D120="закрыта",3,0)</f>
        <v>3</v>
      </c>
      <c r="F120" s="17">
        <v>31</v>
      </c>
      <c r="G120" s="43">
        <v>31</v>
      </c>
      <c r="H120" s="43">
        <v>31</v>
      </c>
      <c r="I120" s="22">
        <f t="shared" ref="I120" si="90">IF(AND(F120=H120,G120=H120,F120=G120),2,(IF(OR(F120=H120,G120=H120),1,0)))</f>
        <v>2</v>
      </c>
      <c r="J120" s="43">
        <v>9</v>
      </c>
      <c r="K120" s="18">
        <v>0</v>
      </c>
      <c r="L120" s="18">
        <v>0</v>
      </c>
      <c r="M120" s="18">
        <v>0</v>
      </c>
      <c r="N120" s="18">
        <f t="shared" si="62"/>
        <v>9</v>
      </c>
      <c r="O120" s="18">
        <v>9</v>
      </c>
      <c r="P120" s="22">
        <f t="shared" ref="P120" si="91">IF(N120=O120,1,0)</f>
        <v>1</v>
      </c>
      <c r="Q120" s="43">
        <v>15</v>
      </c>
      <c r="R120" s="18">
        <v>15</v>
      </c>
      <c r="S120" s="22">
        <f t="shared" ref="S120" si="92">IF(Q120=R120,1,0)</f>
        <v>1</v>
      </c>
      <c r="T120" s="22">
        <f t="shared" ref="T120" si="93">E120+I120+P120+S120</f>
        <v>7</v>
      </c>
      <c r="U120" s="22">
        <f t="shared" ref="U120" si="94">T120*100/$T$8</f>
        <v>100</v>
      </c>
    </row>
    <row r="121" spans="1:21" s="69" customFormat="1" ht="30" customHeight="1" x14ac:dyDescent="0.25">
      <c r="A121" s="66" t="s">
        <v>15</v>
      </c>
      <c r="B121" s="67">
        <v>9</v>
      </c>
      <c r="C121" s="68" t="s">
        <v>97</v>
      </c>
      <c r="D121" s="21" t="s">
        <v>71</v>
      </c>
      <c r="E121" s="22">
        <f t="shared" ref="E121" si="95">IF(D121="закрыта",3,0)</f>
        <v>3</v>
      </c>
      <c r="F121" s="17">
        <v>72</v>
      </c>
      <c r="G121" s="18">
        <v>72</v>
      </c>
      <c r="H121" s="43">
        <v>72</v>
      </c>
      <c r="I121" s="22">
        <f t="shared" ref="I121" si="96">IF(AND(F121=H121,G121=H121,F121=G121),2,(IF(OR(F121=H121,G121=H121),1,0)))</f>
        <v>2</v>
      </c>
      <c r="J121" s="43">
        <v>4</v>
      </c>
      <c r="K121" s="43">
        <v>0</v>
      </c>
      <c r="L121" s="18">
        <v>0</v>
      </c>
      <c r="M121" s="18">
        <v>0</v>
      </c>
      <c r="N121" s="18">
        <f t="shared" si="62"/>
        <v>4</v>
      </c>
      <c r="O121" s="18">
        <v>4</v>
      </c>
      <c r="P121" s="22">
        <f t="shared" ref="P121" si="97">IF(N121=O121,1,0)</f>
        <v>1</v>
      </c>
      <c r="Q121" s="43">
        <v>4</v>
      </c>
      <c r="R121" s="18">
        <v>4</v>
      </c>
      <c r="S121" s="22">
        <f t="shared" ref="S121" si="98">IF(Q121=R121,1,0)</f>
        <v>1</v>
      </c>
      <c r="T121" s="22">
        <f t="shared" ref="T121" si="99">E121+I121+P121+S121</f>
        <v>7</v>
      </c>
      <c r="U121" s="22">
        <f t="shared" ref="U121" si="100">T121*100/$T$8</f>
        <v>100</v>
      </c>
    </row>
    <row r="122" spans="1:21" s="44" customFormat="1" ht="16.5" customHeight="1" x14ac:dyDescent="0.25">
      <c r="A122" s="45" t="s">
        <v>15</v>
      </c>
      <c r="B122" s="46"/>
      <c r="C122" s="47" t="s">
        <v>19</v>
      </c>
      <c r="D122" s="20">
        <f>SUM(D113:D121)</f>
        <v>0</v>
      </c>
      <c r="E122" s="20"/>
      <c r="F122" s="20">
        <f>SUM(F113:F121)</f>
        <v>2121</v>
      </c>
      <c r="G122" s="20">
        <f>SUM(G113:G121)</f>
        <v>2121</v>
      </c>
      <c r="H122" s="20">
        <f>SUM(H113:H121)</f>
        <v>2121</v>
      </c>
      <c r="I122" s="20"/>
      <c r="J122" s="20">
        <f t="shared" ref="J122:O122" si="101">SUM(J113:J121)</f>
        <v>125</v>
      </c>
      <c r="K122" s="20">
        <f t="shared" si="101"/>
        <v>1</v>
      </c>
      <c r="L122" s="20">
        <f t="shared" si="101"/>
        <v>0</v>
      </c>
      <c r="M122" s="20">
        <f t="shared" si="101"/>
        <v>1</v>
      </c>
      <c r="N122" s="20">
        <f t="shared" si="101"/>
        <v>127</v>
      </c>
      <c r="O122" s="20">
        <f t="shared" si="101"/>
        <v>127</v>
      </c>
      <c r="P122" s="20"/>
      <c r="Q122" s="20">
        <f>SUM(Q113:Q121)</f>
        <v>169</v>
      </c>
      <c r="R122" s="20">
        <f>SUM(R113:R121)</f>
        <v>169</v>
      </c>
      <c r="S122" s="20"/>
      <c r="T122" s="34">
        <f>AVERAGE(T113:T121)</f>
        <v>7</v>
      </c>
      <c r="U122" s="34">
        <f>AVERAGE(U113:U121)</f>
        <v>100</v>
      </c>
    </row>
    <row r="123" spans="1:21" s="44" customFormat="1" ht="30" customHeight="1" x14ac:dyDescent="0.25">
      <c r="A123" s="40" t="s">
        <v>16</v>
      </c>
      <c r="B123" s="41">
        <v>1</v>
      </c>
      <c r="C123" s="49" t="s">
        <v>102</v>
      </c>
      <c r="D123" s="21" t="s">
        <v>71</v>
      </c>
      <c r="E123" s="22">
        <f t="shared" ref="E123:E135" si="102">IF(D123="закрыта",3,0)</f>
        <v>3</v>
      </c>
      <c r="F123" s="17">
        <v>785</v>
      </c>
      <c r="G123" s="17">
        <v>785</v>
      </c>
      <c r="H123" s="43">
        <v>785</v>
      </c>
      <c r="I123" s="22">
        <f t="shared" ref="I123:I135" si="103">IF(AND(F123=H123,G123=H123,F123=G123),2,(IF(OR(F123=H123,G123=H123),1,0)))</f>
        <v>2</v>
      </c>
      <c r="J123" s="43">
        <v>32</v>
      </c>
      <c r="K123" s="18">
        <v>0</v>
      </c>
      <c r="L123" s="18">
        <v>0</v>
      </c>
      <c r="M123" s="18">
        <v>0</v>
      </c>
      <c r="N123" s="18">
        <f t="shared" ref="N123" si="104">SUM(J123:M123)</f>
        <v>32</v>
      </c>
      <c r="O123" s="18">
        <v>32</v>
      </c>
      <c r="P123" s="22">
        <f t="shared" ref="P123:P135" si="105">IF(N123=O123,1,0)</f>
        <v>1</v>
      </c>
      <c r="Q123" s="43">
        <v>49</v>
      </c>
      <c r="R123" s="18">
        <v>49</v>
      </c>
      <c r="S123" s="22">
        <f t="shared" ref="S123:S135" si="106">IF(Q123=R123,1,0)</f>
        <v>1</v>
      </c>
      <c r="T123" s="22">
        <f t="shared" ref="T123:T135" si="107">E123+I123+P123+S123</f>
        <v>7</v>
      </c>
      <c r="U123" s="22">
        <f t="shared" ref="U123:U135" si="108">T123*100/$T$8</f>
        <v>100</v>
      </c>
    </row>
    <row r="124" spans="1:21" s="44" customFormat="1" ht="30" customHeight="1" x14ac:dyDescent="0.25">
      <c r="A124" s="40" t="s">
        <v>16</v>
      </c>
      <c r="B124" s="41">
        <v>2</v>
      </c>
      <c r="C124" s="42" t="s">
        <v>103</v>
      </c>
      <c r="D124" s="21" t="s">
        <v>71</v>
      </c>
      <c r="E124" s="22">
        <f t="shared" si="102"/>
        <v>3</v>
      </c>
      <c r="F124" s="17">
        <v>667</v>
      </c>
      <c r="G124" s="43">
        <v>667</v>
      </c>
      <c r="H124" s="43">
        <v>667</v>
      </c>
      <c r="I124" s="22">
        <f t="shared" si="103"/>
        <v>2</v>
      </c>
      <c r="J124" s="43">
        <v>26</v>
      </c>
      <c r="K124" s="18">
        <v>0</v>
      </c>
      <c r="L124" s="18">
        <v>0</v>
      </c>
      <c r="M124" s="18">
        <v>0</v>
      </c>
      <c r="N124" s="18">
        <f t="shared" si="62"/>
        <v>26</v>
      </c>
      <c r="O124" s="18">
        <v>26</v>
      </c>
      <c r="P124" s="22">
        <f t="shared" si="105"/>
        <v>1</v>
      </c>
      <c r="Q124" s="43">
        <v>35</v>
      </c>
      <c r="R124" s="18">
        <v>35</v>
      </c>
      <c r="S124" s="22">
        <f t="shared" si="106"/>
        <v>1</v>
      </c>
      <c r="T124" s="22">
        <f t="shared" si="107"/>
        <v>7</v>
      </c>
      <c r="U124" s="22">
        <f t="shared" si="108"/>
        <v>100</v>
      </c>
    </row>
    <row r="125" spans="1:21" s="44" customFormat="1" ht="30" customHeight="1" x14ac:dyDescent="0.25">
      <c r="A125" s="40" t="s">
        <v>16</v>
      </c>
      <c r="B125" s="41">
        <v>3</v>
      </c>
      <c r="C125" s="42" t="s">
        <v>217</v>
      </c>
      <c r="D125" s="21" t="s">
        <v>71</v>
      </c>
      <c r="E125" s="22">
        <f t="shared" si="102"/>
        <v>3</v>
      </c>
      <c r="F125" s="17">
        <v>496</v>
      </c>
      <c r="G125" s="17">
        <v>496</v>
      </c>
      <c r="H125" s="43">
        <v>496</v>
      </c>
      <c r="I125" s="22">
        <f t="shared" si="103"/>
        <v>2</v>
      </c>
      <c r="J125" s="43">
        <v>21</v>
      </c>
      <c r="K125" s="18">
        <v>0</v>
      </c>
      <c r="L125" s="18">
        <v>0</v>
      </c>
      <c r="M125" s="18">
        <v>0</v>
      </c>
      <c r="N125" s="18">
        <f t="shared" si="62"/>
        <v>21</v>
      </c>
      <c r="O125" s="18">
        <v>21</v>
      </c>
      <c r="P125" s="22">
        <f t="shared" si="105"/>
        <v>1</v>
      </c>
      <c r="Q125" s="43">
        <v>27</v>
      </c>
      <c r="R125" s="18">
        <v>27</v>
      </c>
      <c r="S125" s="22">
        <f t="shared" si="106"/>
        <v>1</v>
      </c>
      <c r="T125" s="22">
        <f t="shared" si="107"/>
        <v>7</v>
      </c>
      <c r="U125" s="22">
        <f t="shared" si="108"/>
        <v>100</v>
      </c>
    </row>
    <row r="126" spans="1:21" s="44" customFormat="1" ht="30" customHeight="1" x14ac:dyDescent="0.25">
      <c r="A126" s="58" t="s">
        <v>16</v>
      </c>
      <c r="B126" s="41">
        <v>4</v>
      </c>
      <c r="C126" s="72" t="s">
        <v>218</v>
      </c>
      <c r="D126" s="21" t="s">
        <v>71</v>
      </c>
      <c r="E126" s="22">
        <f t="shared" si="102"/>
        <v>3</v>
      </c>
      <c r="F126" s="17">
        <v>759</v>
      </c>
      <c r="G126" s="43">
        <v>759</v>
      </c>
      <c r="H126" s="43">
        <v>759</v>
      </c>
      <c r="I126" s="22">
        <f t="shared" si="103"/>
        <v>2</v>
      </c>
      <c r="J126" s="43">
        <v>31</v>
      </c>
      <c r="K126" s="18">
        <v>0</v>
      </c>
      <c r="L126" s="18">
        <v>0</v>
      </c>
      <c r="M126" s="18">
        <v>0</v>
      </c>
      <c r="N126" s="18">
        <f t="shared" si="62"/>
        <v>31</v>
      </c>
      <c r="O126" s="18">
        <v>31</v>
      </c>
      <c r="P126" s="22">
        <f t="shared" si="105"/>
        <v>1</v>
      </c>
      <c r="Q126" s="43">
        <v>39</v>
      </c>
      <c r="R126" s="18">
        <v>39</v>
      </c>
      <c r="S126" s="22">
        <f t="shared" si="106"/>
        <v>1</v>
      </c>
      <c r="T126" s="22">
        <f t="shared" si="107"/>
        <v>7</v>
      </c>
      <c r="U126" s="22">
        <f t="shared" si="108"/>
        <v>100</v>
      </c>
    </row>
    <row r="127" spans="1:21" s="44" customFormat="1" ht="30" customHeight="1" x14ac:dyDescent="0.25">
      <c r="A127" s="40" t="s">
        <v>16</v>
      </c>
      <c r="B127" s="41">
        <v>5</v>
      </c>
      <c r="C127" s="72" t="s">
        <v>216</v>
      </c>
      <c r="D127" s="21" t="s">
        <v>71</v>
      </c>
      <c r="E127" s="22">
        <f t="shared" si="102"/>
        <v>3</v>
      </c>
      <c r="F127" s="17">
        <v>292</v>
      </c>
      <c r="G127" s="17">
        <v>292</v>
      </c>
      <c r="H127" s="43">
        <v>292</v>
      </c>
      <c r="I127" s="22">
        <f t="shared" si="103"/>
        <v>2</v>
      </c>
      <c r="J127" s="43">
        <v>13</v>
      </c>
      <c r="K127" s="18">
        <v>0</v>
      </c>
      <c r="L127" s="18">
        <v>0</v>
      </c>
      <c r="M127" s="18">
        <v>0</v>
      </c>
      <c r="N127" s="18">
        <f>SUM(J127:M127)</f>
        <v>13</v>
      </c>
      <c r="O127" s="18">
        <v>13</v>
      </c>
      <c r="P127" s="22">
        <f t="shared" si="105"/>
        <v>1</v>
      </c>
      <c r="Q127" s="43">
        <v>18</v>
      </c>
      <c r="R127" s="18">
        <v>18</v>
      </c>
      <c r="S127" s="22">
        <f t="shared" si="106"/>
        <v>1</v>
      </c>
      <c r="T127" s="22">
        <f t="shared" si="107"/>
        <v>7</v>
      </c>
      <c r="U127" s="22">
        <f t="shared" si="108"/>
        <v>100</v>
      </c>
    </row>
    <row r="128" spans="1:21" s="44" customFormat="1" ht="30" customHeight="1" x14ac:dyDescent="0.25">
      <c r="A128" s="40" t="s">
        <v>16</v>
      </c>
      <c r="B128" s="41">
        <v>6</v>
      </c>
      <c r="C128" s="42" t="s">
        <v>106</v>
      </c>
      <c r="D128" s="21" t="s">
        <v>71</v>
      </c>
      <c r="E128" s="22">
        <f t="shared" ref="E128:E129" si="109">IF(D128="закрыта",3,0)</f>
        <v>3</v>
      </c>
      <c r="F128" s="17">
        <v>196</v>
      </c>
      <c r="G128" s="18">
        <v>196</v>
      </c>
      <c r="H128" s="18">
        <v>196</v>
      </c>
      <c r="I128" s="22">
        <f t="shared" ref="I128:I129" si="110">IF(AND(F128=H128,G128=H128,F128=G128),2,(IF(OR(F128=H128,G128=H128),1,0)))</f>
        <v>2</v>
      </c>
      <c r="J128" s="18">
        <v>11</v>
      </c>
      <c r="K128" s="18">
        <v>0</v>
      </c>
      <c r="L128" s="18">
        <v>0</v>
      </c>
      <c r="M128" s="18">
        <v>0</v>
      </c>
      <c r="N128" s="18">
        <f t="shared" si="62"/>
        <v>11</v>
      </c>
      <c r="O128" s="18">
        <v>11</v>
      </c>
      <c r="P128" s="22">
        <f t="shared" ref="P128:P129" si="111">IF(N128=O128,1,0)</f>
        <v>1</v>
      </c>
      <c r="Q128" s="43">
        <v>19</v>
      </c>
      <c r="R128" s="18">
        <v>19</v>
      </c>
      <c r="S128" s="22">
        <f t="shared" ref="S128:S129" si="112">IF(Q128=R128,1,0)</f>
        <v>1</v>
      </c>
      <c r="T128" s="22">
        <f t="shared" ref="T128:T129" si="113">E128+I128+P128+S128</f>
        <v>7</v>
      </c>
      <c r="U128" s="22">
        <f t="shared" ref="U128:U129" si="114">T128*100/$T$8</f>
        <v>100</v>
      </c>
    </row>
    <row r="129" spans="1:21" s="44" customFormat="1" ht="30" customHeight="1" x14ac:dyDescent="0.25">
      <c r="A129" s="40" t="s">
        <v>16</v>
      </c>
      <c r="B129" s="41">
        <v>7</v>
      </c>
      <c r="C129" s="42" t="s">
        <v>107</v>
      </c>
      <c r="D129" s="21" t="s">
        <v>71</v>
      </c>
      <c r="E129" s="22">
        <f t="shared" si="109"/>
        <v>3</v>
      </c>
      <c r="F129" s="17">
        <v>151</v>
      </c>
      <c r="G129" s="43">
        <v>151</v>
      </c>
      <c r="H129" s="43">
        <v>151</v>
      </c>
      <c r="I129" s="22">
        <f t="shared" si="110"/>
        <v>2</v>
      </c>
      <c r="J129" s="43">
        <v>11</v>
      </c>
      <c r="K129" s="18">
        <v>0</v>
      </c>
      <c r="L129" s="18">
        <v>0</v>
      </c>
      <c r="M129" s="18">
        <v>0</v>
      </c>
      <c r="N129" s="18">
        <f t="shared" si="62"/>
        <v>11</v>
      </c>
      <c r="O129" s="18">
        <v>11</v>
      </c>
      <c r="P129" s="22">
        <f t="shared" si="111"/>
        <v>1</v>
      </c>
      <c r="Q129" s="43">
        <v>15</v>
      </c>
      <c r="R129" s="18">
        <v>15</v>
      </c>
      <c r="S129" s="22">
        <f t="shared" si="112"/>
        <v>1</v>
      </c>
      <c r="T129" s="22">
        <f t="shared" si="113"/>
        <v>7</v>
      </c>
      <c r="U129" s="22">
        <f t="shared" si="114"/>
        <v>100</v>
      </c>
    </row>
    <row r="130" spans="1:21" s="44" customFormat="1" ht="30" customHeight="1" x14ac:dyDescent="0.25">
      <c r="A130" s="40" t="s">
        <v>16</v>
      </c>
      <c r="B130" s="41">
        <v>8</v>
      </c>
      <c r="C130" s="72" t="s">
        <v>219</v>
      </c>
      <c r="D130" s="21" t="s">
        <v>71</v>
      </c>
      <c r="E130" s="22">
        <f t="shared" si="102"/>
        <v>3</v>
      </c>
      <c r="F130" s="17">
        <v>231</v>
      </c>
      <c r="G130" s="43">
        <v>231</v>
      </c>
      <c r="H130" s="43">
        <v>231</v>
      </c>
      <c r="I130" s="22">
        <f t="shared" si="103"/>
        <v>2</v>
      </c>
      <c r="J130" s="43">
        <v>13</v>
      </c>
      <c r="K130" s="18">
        <v>0</v>
      </c>
      <c r="L130" s="18">
        <v>0</v>
      </c>
      <c r="M130" s="18">
        <v>0</v>
      </c>
      <c r="N130" s="18">
        <f t="shared" si="62"/>
        <v>13</v>
      </c>
      <c r="O130" s="18">
        <v>13</v>
      </c>
      <c r="P130" s="22">
        <f t="shared" si="105"/>
        <v>1</v>
      </c>
      <c r="Q130" s="43">
        <v>22</v>
      </c>
      <c r="R130" s="18">
        <v>22</v>
      </c>
      <c r="S130" s="22">
        <f t="shared" si="106"/>
        <v>1</v>
      </c>
      <c r="T130" s="22">
        <f t="shared" si="107"/>
        <v>7</v>
      </c>
      <c r="U130" s="22">
        <f t="shared" si="108"/>
        <v>100</v>
      </c>
    </row>
    <row r="131" spans="1:21" s="44" customFormat="1" ht="30" customHeight="1" x14ac:dyDescent="0.25">
      <c r="A131" s="40" t="s">
        <v>16</v>
      </c>
      <c r="B131" s="41">
        <v>9</v>
      </c>
      <c r="C131" s="42" t="s">
        <v>109</v>
      </c>
      <c r="D131" s="21" t="s">
        <v>71</v>
      </c>
      <c r="E131" s="22">
        <f t="shared" ref="E131:E133" si="115">IF(D131="закрыта",3,0)</f>
        <v>3</v>
      </c>
      <c r="F131" s="43">
        <v>17</v>
      </c>
      <c r="G131" s="43">
        <v>17</v>
      </c>
      <c r="H131" s="43">
        <v>17</v>
      </c>
      <c r="I131" s="22">
        <f t="shared" ref="I131:I133" si="116">IF(AND(F131=H131,G131=H131,F131=G131),2,(IF(OR(F131=H131,G131=H131),1,0)))</f>
        <v>2</v>
      </c>
      <c r="J131" s="43">
        <v>7</v>
      </c>
      <c r="K131" s="18">
        <v>0</v>
      </c>
      <c r="L131" s="18">
        <v>0</v>
      </c>
      <c r="M131" s="18">
        <v>0</v>
      </c>
      <c r="N131" s="18">
        <f>SUM(J131:M131)</f>
        <v>7</v>
      </c>
      <c r="O131" s="18">
        <v>7</v>
      </c>
      <c r="P131" s="22">
        <f t="shared" ref="P131:P133" si="117">IF(N131=O131,1,0)</f>
        <v>1</v>
      </c>
      <c r="Q131" s="43">
        <v>11</v>
      </c>
      <c r="R131" s="18">
        <v>11</v>
      </c>
      <c r="S131" s="22">
        <f t="shared" ref="S131:S133" si="118">IF(Q131=R131,1,0)</f>
        <v>1</v>
      </c>
      <c r="T131" s="22">
        <f t="shared" ref="T131:T133" si="119">E131+I131+P131+S131</f>
        <v>7</v>
      </c>
      <c r="U131" s="22">
        <f t="shared" ref="U131:U133" si="120">T131*100/$T$8</f>
        <v>100</v>
      </c>
    </row>
    <row r="132" spans="1:21" s="44" customFormat="1" ht="30" customHeight="1" x14ac:dyDescent="0.25">
      <c r="A132" s="40" t="s">
        <v>16</v>
      </c>
      <c r="B132" s="41">
        <v>10</v>
      </c>
      <c r="C132" s="42" t="s">
        <v>108</v>
      </c>
      <c r="D132" s="21" t="s">
        <v>71</v>
      </c>
      <c r="E132" s="22">
        <f t="shared" si="115"/>
        <v>3</v>
      </c>
      <c r="F132" s="17">
        <v>86</v>
      </c>
      <c r="G132" s="43">
        <v>86</v>
      </c>
      <c r="H132" s="43">
        <v>86</v>
      </c>
      <c r="I132" s="22">
        <f t="shared" si="116"/>
        <v>2</v>
      </c>
      <c r="J132" s="43">
        <v>0</v>
      </c>
      <c r="K132" s="18">
        <v>2</v>
      </c>
      <c r="L132" s="18">
        <v>3</v>
      </c>
      <c r="M132" s="18">
        <v>0</v>
      </c>
      <c r="N132" s="18">
        <f t="shared" si="62"/>
        <v>5</v>
      </c>
      <c r="O132" s="18">
        <v>5</v>
      </c>
      <c r="P132" s="22">
        <f t="shared" si="117"/>
        <v>1</v>
      </c>
      <c r="Q132" s="43">
        <v>5</v>
      </c>
      <c r="R132" s="18">
        <v>5</v>
      </c>
      <c r="S132" s="22">
        <f t="shared" si="118"/>
        <v>1</v>
      </c>
      <c r="T132" s="22">
        <f t="shared" si="119"/>
        <v>7</v>
      </c>
      <c r="U132" s="22">
        <f t="shared" si="120"/>
        <v>100</v>
      </c>
    </row>
    <row r="133" spans="1:21" s="44" customFormat="1" ht="30" customHeight="1" x14ac:dyDescent="0.25">
      <c r="A133" s="40" t="s">
        <v>16</v>
      </c>
      <c r="B133" s="41">
        <v>11</v>
      </c>
      <c r="C133" s="75" t="s">
        <v>226</v>
      </c>
      <c r="D133" s="21" t="s">
        <v>71</v>
      </c>
      <c r="E133" s="22">
        <f t="shared" si="115"/>
        <v>3</v>
      </c>
      <c r="F133" s="43">
        <v>78</v>
      </c>
      <c r="G133" s="43">
        <v>78</v>
      </c>
      <c r="H133" s="43">
        <v>78</v>
      </c>
      <c r="I133" s="22">
        <f t="shared" si="116"/>
        <v>2</v>
      </c>
      <c r="J133" s="43">
        <v>0</v>
      </c>
      <c r="K133" s="18">
        <v>0</v>
      </c>
      <c r="L133" s="18">
        <v>0</v>
      </c>
      <c r="M133" s="18">
        <v>10</v>
      </c>
      <c r="N133" s="18">
        <f t="shared" si="62"/>
        <v>10</v>
      </c>
      <c r="O133" s="18">
        <v>10</v>
      </c>
      <c r="P133" s="22">
        <f t="shared" si="117"/>
        <v>1</v>
      </c>
      <c r="Q133" s="43">
        <v>16</v>
      </c>
      <c r="R133" s="18">
        <v>16</v>
      </c>
      <c r="S133" s="22">
        <f t="shared" si="118"/>
        <v>1</v>
      </c>
      <c r="T133" s="22">
        <f t="shared" si="119"/>
        <v>7</v>
      </c>
      <c r="U133" s="22">
        <f t="shared" si="120"/>
        <v>100</v>
      </c>
    </row>
    <row r="134" spans="1:21" s="44" customFormat="1" ht="30" customHeight="1" x14ac:dyDescent="0.25">
      <c r="A134" s="40" t="s">
        <v>16</v>
      </c>
      <c r="B134" s="41">
        <v>12</v>
      </c>
      <c r="C134" s="60" t="s">
        <v>104</v>
      </c>
      <c r="D134" s="21" t="s">
        <v>71</v>
      </c>
      <c r="E134" s="22">
        <f t="shared" si="102"/>
        <v>3</v>
      </c>
      <c r="F134" s="17">
        <v>116</v>
      </c>
      <c r="G134" s="43">
        <v>116</v>
      </c>
      <c r="H134" s="43">
        <v>116</v>
      </c>
      <c r="I134" s="22">
        <f t="shared" si="103"/>
        <v>2</v>
      </c>
      <c r="J134" s="43">
        <v>11</v>
      </c>
      <c r="K134" s="18">
        <v>0</v>
      </c>
      <c r="L134" s="18">
        <v>0</v>
      </c>
      <c r="M134" s="18">
        <v>0</v>
      </c>
      <c r="N134" s="18">
        <f t="shared" si="62"/>
        <v>11</v>
      </c>
      <c r="O134" s="18">
        <v>11</v>
      </c>
      <c r="P134" s="22">
        <f t="shared" si="105"/>
        <v>1</v>
      </c>
      <c r="Q134" s="43">
        <v>19</v>
      </c>
      <c r="R134" s="18">
        <v>19</v>
      </c>
      <c r="S134" s="22">
        <f t="shared" si="106"/>
        <v>1</v>
      </c>
      <c r="T134" s="22">
        <f t="shared" si="107"/>
        <v>7</v>
      </c>
      <c r="U134" s="22">
        <f t="shared" si="108"/>
        <v>100</v>
      </c>
    </row>
    <row r="135" spans="1:21" s="44" customFormat="1" ht="30" customHeight="1" x14ac:dyDescent="0.25">
      <c r="A135" s="40" t="s">
        <v>16</v>
      </c>
      <c r="B135" s="41">
        <v>13</v>
      </c>
      <c r="C135" s="42" t="s">
        <v>105</v>
      </c>
      <c r="D135" s="21" t="s">
        <v>71</v>
      </c>
      <c r="E135" s="22">
        <f t="shared" si="102"/>
        <v>3</v>
      </c>
      <c r="F135" s="17">
        <v>115</v>
      </c>
      <c r="G135" s="18">
        <v>115</v>
      </c>
      <c r="H135" s="18">
        <v>115</v>
      </c>
      <c r="I135" s="22">
        <f t="shared" si="103"/>
        <v>2</v>
      </c>
      <c r="J135" s="18">
        <v>11</v>
      </c>
      <c r="K135" s="18">
        <v>0</v>
      </c>
      <c r="L135" s="18">
        <v>0</v>
      </c>
      <c r="M135" s="18">
        <v>0</v>
      </c>
      <c r="N135" s="18">
        <f t="shared" si="62"/>
        <v>11</v>
      </c>
      <c r="O135" s="18">
        <v>11</v>
      </c>
      <c r="P135" s="22">
        <f t="shared" si="105"/>
        <v>1</v>
      </c>
      <c r="Q135" s="43">
        <v>14</v>
      </c>
      <c r="R135" s="18">
        <v>14</v>
      </c>
      <c r="S135" s="22">
        <f t="shared" si="106"/>
        <v>1</v>
      </c>
      <c r="T135" s="22">
        <f t="shared" si="107"/>
        <v>7</v>
      </c>
      <c r="U135" s="22">
        <f t="shared" si="108"/>
        <v>100</v>
      </c>
    </row>
    <row r="136" spans="1:21" s="44" customFormat="1" ht="14.25" customHeight="1" x14ac:dyDescent="0.25">
      <c r="A136" s="45" t="s">
        <v>16</v>
      </c>
      <c r="B136" s="46"/>
      <c r="C136" s="47" t="s">
        <v>19</v>
      </c>
      <c r="D136" s="20">
        <f>SUM(D123:D135)</f>
        <v>0</v>
      </c>
      <c r="E136" s="20"/>
      <c r="F136" s="20">
        <f>SUM(F123:F135)</f>
        <v>3989</v>
      </c>
      <c r="G136" s="20">
        <f>SUM(G123:G135)</f>
        <v>3989</v>
      </c>
      <c r="H136" s="20">
        <f>SUM(H123:H135)</f>
        <v>3989</v>
      </c>
      <c r="I136" s="20"/>
      <c r="J136" s="20">
        <f t="shared" ref="J136:O136" si="121">SUM(J123:J135)</f>
        <v>187</v>
      </c>
      <c r="K136" s="20">
        <f t="shared" si="121"/>
        <v>2</v>
      </c>
      <c r="L136" s="20">
        <f t="shared" si="121"/>
        <v>3</v>
      </c>
      <c r="M136" s="20">
        <f t="shared" si="121"/>
        <v>10</v>
      </c>
      <c r="N136" s="20">
        <f t="shared" si="121"/>
        <v>202</v>
      </c>
      <c r="O136" s="20">
        <f t="shared" si="121"/>
        <v>202</v>
      </c>
      <c r="P136" s="20"/>
      <c r="Q136" s="20">
        <f>SUM(Q123:Q135)</f>
        <v>289</v>
      </c>
      <c r="R136" s="20">
        <f>SUM(R123:R135)</f>
        <v>289</v>
      </c>
      <c r="S136" s="20"/>
      <c r="T136" s="34">
        <f>AVERAGE(T123:T135)</f>
        <v>7</v>
      </c>
      <c r="U136" s="34">
        <f>AVERAGE(U123:U135)</f>
        <v>100</v>
      </c>
    </row>
    <row r="137" spans="1:21" s="69" customFormat="1" ht="30" customHeight="1" x14ac:dyDescent="0.25">
      <c r="A137" s="66" t="s">
        <v>17</v>
      </c>
      <c r="B137" s="67">
        <v>1</v>
      </c>
      <c r="C137" s="78" t="s">
        <v>110</v>
      </c>
      <c r="D137" s="21" t="s">
        <v>71</v>
      </c>
      <c r="E137" s="22">
        <f>IF(D137="закрыта",3,0)</f>
        <v>3</v>
      </c>
      <c r="F137" s="17">
        <v>858</v>
      </c>
      <c r="G137" s="18">
        <v>858</v>
      </c>
      <c r="H137" s="18">
        <v>858</v>
      </c>
      <c r="I137" s="22">
        <f>IF(AND(F137=H137,G137=H137,F137=G137),2,(IF(OR(F137=H137,G137=H137),1,0)))</f>
        <v>2</v>
      </c>
      <c r="J137" s="18">
        <v>36</v>
      </c>
      <c r="K137" s="18">
        <v>0</v>
      </c>
      <c r="L137" s="18">
        <v>0</v>
      </c>
      <c r="M137" s="18">
        <v>0</v>
      </c>
      <c r="N137" s="18">
        <f t="shared" ref="N137" si="122">SUM(J137:M137)</f>
        <v>36</v>
      </c>
      <c r="O137" s="18">
        <v>36</v>
      </c>
      <c r="P137" s="22">
        <f>IF(N137=O137,1,0)</f>
        <v>1</v>
      </c>
      <c r="Q137" s="18">
        <v>49</v>
      </c>
      <c r="R137" s="18">
        <v>49</v>
      </c>
      <c r="S137" s="22">
        <f>IF(Q137=R137,1,0)</f>
        <v>1</v>
      </c>
      <c r="T137" s="22">
        <f>E137+I137+P137+S137</f>
        <v>7</v>
      </c>
      <c r="U137" s="22">
        <f>T137*100/$T$8</f>
        <v>100</v>
      </c>
    </row>
    <row r="138" spans="1:21" s="69" customFormat="1" ht="30" customHeight="1" x14ac:dyDescent="0.25">
      <c r="A138" s="66" t="s">
        <v>17</v>
      </c>
      <c r="B138" s="67">
        <v>2</v>
      </c>
      <c r="C138" s="78" t="s">
        <v>111</v>
      </c>
      <c r="D138" s="21" t="s">
        <v>71</v>
      </c>
      <c r="E138" s="22">
        <f>IF(D138="закрыта",3,0)</f>
        <v>3</v>
      </c>
      <c r="F138" s="17">
        <v>50</v>
      </c>
      <c r="G138" s="18">
        <v>50</v>
      </c>
      <c r="H138" s="18">
        <v>50</v>
      </c>
      <c r="I138" s="22">
        <f>IF(AND(F138=H138,G138=H138,F138=G138),2,(IF(OR(F138=H138,G138=H138),1,0)))</f>
        <v>2</v>
      </c>
      <c r="J138" s="18">
        <v>5</v>
      </c>
      <c r="K138" s="18">
        <v>1</v>
      </c>
      <c r="L138" s="18">
        <v>0</v>
      </c>
      <c r="M138" s="18">
        <v>0</v>
      </c>
      <c r="N138" s="18">
        <f t="shared" si="62"/>
        <v>6</v>
      </c>
      <c r="O138" s="18">
        <v>6</v>
      </c>
      <c r="P138" s="22">
        <f>IF(N138=O138,1,0)</f>
        <v>1</v>
      </c>
      <c r="Q138" s="18">
        <v>9</v>
      </c>
      <c r="R138" s="18">
        <v>9</v>
      </c>
      <c r="S138" s="22">
        <f>IF(Q138=R138,1,0)</f>
        <v>1</v>
      </c>
      <c r="T138" s="22">
        <f>E138+I138+P138+S138</f>
        <v>7</v>
      </c>
      <c r="U138" s="22">
        <f>T138*100/$T$8</f>
        <v>100</v>
      </c>
    </row>
    <row r="139" spans="1:21" s="69" customFormat="1" ht="30" customHeight="1" x14ac:dyDescent="0.25">
      <c r="A139" s="66" t="s">
        <v>17</v>
      </c>
      <c r="B139" s="67">
        <v>5</v>
      </c>
      <c r="C139" s="75" t="s">
        <v>227</v>
      </c>
      <c r="D139" s="21" t="s">
        <v>71</v>
      </c>
      <c r="E139" s="22">
        <f>IF(D139="закрыта",3,0)</f>
        <v>3</v>
      </c>
      <c r="F139" s="17">
        <v>30</v>
      </c>
      <c r="G139" s="17">
        <v>30</v>
      </c>
      <c r="H139" s="18">
        <v>30</v>
      </c>
      <c r="I139" s="22">
        <f>IF(AND(F139=H139,G139=H139,F139=G139),2,(IF(OR(F139=H139,G139=H139),1,0)))</f>
        <v>2</v>
      </c>
      <c r="J139" s="18">
        <v>10</v>
      </c>
      <c r="K139" s="18">
        <v>0</v>
      </c>
      <c r="L139" s="18">
        <v>0</v>
      </c>
      <c r="M139" s="18">
        <v>0</v>
      </c>
      <c r="N139" s="18">
        <f t="shared" si="62"/>
        <v>10</v>
      </c>
      <c r="O139" s="18">
        <v>10</v>
      </c>
      <c r="P139" s="22">
        <f>IF(N139=O139,1,0)</f>
        <v>1</v>
      </c>
      <c r="Q139" s="18">
        <v>14</v>
      </c>
      <c r="R139" s="18">
        <v>14</v>
      </c>
      <c r="S139" s="22">
        <f>IF(Q139=R139,1,0)</f>
        <v>1</v>
      </c>
      <c r="T139" s="22">
        <f>E139+I139+P139+S139</f>
        <v>7</v>
      </c>
      <c r="U139" s="22">
        <f>T139*100/$T$8</f>
        <v>100</v>
      </c>
    </row>
    <row r="140" spans="1:21" s="69" customFormat="1" ht="30" customHeight="1" x14ac:dyDescent="0.25">
      <c r="A140" s="66" t="s">
        <v>17</v>
      </c>
      <c r="B140" s="67">
        <v>3</v>
      </c>
      <c r="C140" s="78" t="s">
        <v>112</v>
      </c>
      <c r="D140" s="21" t="s">
        <v>71</v>
      </c>
      <c r="E140" s="22">
        <f>IF(D140="закрыта",3,0)</f>
        <v>3</v>
      </c>
      <c r="F140" s="17">
        <v>246</v>
      </c>
      <c r="G140" s="18">
        <v>246</v>
      </c>
      <c r="H140" s="18">
        <v>246</v>
      </c>
      <c r="I140" s="22">
        <f>IF(AND(F140=H140,G140=H140,F140=G140),2,(IF(OR(F140=H140,G140=H140),1,0)))</f>
        <v>2</v>
      </c>
      <c r="J140" s="18">
        <v>18</v>
      </c>
      <c r="K140" s="18">
        <v>0</v>
      </c>
      <c r="L140" s="18">
        <v>0</v>
      </c>
      <c r="M140" s="18">
        <v>0</v>
      </c>
      <c r="N140" s="18">
        <f>SUM(J140:M140)</f>
        <v>18</v>
      </c>
      <c r="O140" s="18">
        <v>18</v>
      </c>
      <c r="P140" s="22">
        <f>IF(N140=O140,1,0)</f>
        <v>1</v>
      </c>
      <c r="Q140" s="18">
        <v>23</v>
      </c>
      <c r="R140" s="18">
        <v>23</v>
      </c>
      <c r="S140" s="22">
        <f>IF(Q140=R140,1,0)</f>
        <v>1</v>
      </c>
      <c r="T140" s="22">
        <f>E140+I140+P140+S140</f>
        <v>7</v>
      </c>
      <c r="U140" s="22">
        <f>T140*100/$T$8</f>
        <v>100</v>
      </c>
    </row>
    <row r="141" spans="1:21" s="69" customFormat="1" ht="30" customHeight="1" x14ac:dyDescent="0.25">
      <c r="A141" s="66" t="s">
        <v>17</v>
      </c>
      <c r="B141" s="67">
        <v>4</v>
      </c>
      <c r="C141" s="78" t="s">
        <v>113</v>
      </c>
      <c r="D141" s="21" t="s">
        <v>71</v>
      </c>
      <c r="E141" s="22">
        <f>IF(D141="закрыта",3,0)</f>
        <v>3</v>
      </c>
      <c r="F141" s="17">
        <v>130</v>
      </c>
      <c r="G141" s="18">
        <v>130</v>
      </c>
      <c r="H141" s="18">
        <v>130</v>
      </c>
      <c r="I141" s="22">
        <f>IF(AND(F141=H141,G141=H141,F141=G141),2,(IF(OR(F141=H141,G141=H141),1,0)))</f>
        <v>2</v>
      </c>
      <c r="J141" s="18">
        <v>11</v>
      </c>
      <c r="K141" s="18">
        <v>0</v>
      </c>
      <c r="L141" s="18">
        <v>0</v>
      </c>
      <c r="M141" s="18">
        <v>0</v>
      </c>
      <c r="N141" s="18">
        <f t="shared" si="62"/>
        <v>11</v>
      </c>
      <c r="O141" s="18">
        <v>11</v>
      </c>
      <c r="P141" s="22">
        <f>IF(N141=O141,1,0)</f>
        <v>1</v>
      </c>
      <c r="Q141" s="18">
        <v>15</v>
      </c>
      <c r="R141" s="18">
        <v>15</v>
      </c>
      <c r="S141" s="22">
        <f>IF(Q141=R141,1,0)</f>
        <v>1</v>
      </c>
      <c r="T141" s="22">
        <f>E141+I141+P141+S141</f>
        <v>7</v>
      </c>
      <c r="U141" s="22">
        <f>T141*100/$T$8</f>
        <v>100</v>
      </c>
    </row>
    <row r="142" spans="1:21" s="50" customFormat="1" ht="16.5" customHeight="1" x14ac:dyDescent="0.25">
      <c r="A142" s="51" t="s">
        <v>17</v>
      </c>
      <c r="B142" s="52"/>
      <c r="C142" s="47" t="s">
        <v>19</v>
      </c>
      <c r="D142" s="20">
        <f>SUM(D137:D141)</f>
        <v>0</v>
      </c>
      <c r="E142" s="20"/>
      <c r="F142" s="20">
        <f>SUM(F137:F141)</f>
        <v>1314</v>
      </c>
      <c r="G142" s="20">
        <f>SUM(G137:G141)</f>
        <v>1314</v>
      </c>
      <c r="H142" s="20">
        <f>SUM(H137:H141)</f>
        <v>1314</v>
      </c>
      <c r="I142" s="20"/>
      <c r="J142" s="20">
        <f t="shared" ref="J142:R142" si="123">SUM(J137:J141)</f>
        <v>80</v>
      </c>
      <c r="K142" s="20">
        <f t="shared" si="123"/>
        <v>1</v>
      </c>
      <c r="L142" s="20">
        <f t="shared" si="123"/>
        <v>0</v>
      </c>
      <c r="M142" s="20">
        <f t="shared" si="123"/>
        <v>0</v>
      </c>
      <c r="N142" s="20">
        <f t="shared" si="123"/>
        <v>81</v>
      </c>
      <c r="O142" s="20">
        <f t="shared" si="123"/>
        <v>81</v>
      </c>
      <c r="P142" s="20"/>
      <c r="Q142" s="20">
        <f t="shared" si="123"/>
        <v>110</v>
      </c>
      <c r="R142" s="20">
        <f t="shared" si="123"/>
        <v>110</v>
      </c>
      <c r="S142" s="20"/>
      <c r="T142" s="34">
        <f>AVERAGE(T137:T141)</f>
        <v>7</v>
      </c>
      <c r="U142" s="34">
        <f>AVERAGE(U137:U141)</f>
        <v>100</v>
      </c>
    </row>
    <row r="143" spans="1:21" s="10" customFormat="1" ht="30" customHeight="1" x14ac:dyDescent="0.25">
      <c r="A143" s="28" t="s">
        <v>18</v>
      </c>
      <c r="B143" s="8">
        <v>1</v>
      </c>
      <c r="C143" s="9" t="s">
        <v>114</v>
      </c>
      <c r="D143" s="21" t="s">
        <v>71</v>
      </c>
      <c r="E143" s="22">
        <f t="shared" ref="E143:E174" si="124">IF(D143="закрыта",3,0)</f>
        <v>3</v>
      </c>
      <c r="F143" s="17">
        <v>1021</v>
      </c>
      <c r="G143" s="19">
        <v>1021</v>
      </c>
      <c r="H143" s="19">
        <v>1021</v>
      </c>
      <c r="I143" s="22">
        <f t="shared" ref="I143:I174" si="125">IF(AND(F143=H143,G143=H143,F143=G143),2,(IF(OR(F143=H143,G143=H143),1,0)))</f>
        <v>2</v>
      </c>
      <c r="J143" s="19">
        <v>33</v>
      </c>
      <c r="K143" s="18">
        <v>0</v>
      </c>
      <c r="L143" s="18">
        <v>0</v>
      </c>
      <c r="M143" s="18">
        <v>0</v>
      </c>
      <c r="N143" s="18">
        <f t="shared" si="62"/>
        <v>33</v>
      </c>
      <c r="O143" s="18">
        <v>33</v>
      </c>
      <c r="P143" s="22">
        <f t="shared" ref="P143:P174" si="126">IF(N143=O143,1,0)</f>
        <v>1</v>
      </c>
      <c r="Q143" s="19">
        <v>47</v>
      </c>
      <c r="R143" s="18">
        <v>47</v>
      </c>
      <c r="S143" s="22">
        <f t="shared" ref="S143:S181" si="127">IF(Q143=R143,1,0)</f>
        <v>1</v>
      </c>
      <c r="T143" s="22">
        <f t="shared" ref="T143:T174" si="128">E143+I143+P143+S143</f>
        <v>7</v>
      </c>
      <c r="U143" s="22">
        <f t="shared" ref="U143:U174" si="129">T143*100/$T$8</f>
        <v>100</v>
      </c>
    </row>
    <row r="144" spans="1:21" s="10" customFormat="1" ht="30" customHeight="1" x14ac:dyDescent="0.25">
      <c r="A144" s="7" t="s">
        <v>18</v>
      </c>
      <c r="B144" s="8">
        <v>2</v>
      </c>
      <c r="C144" s="9" t="s">
        <v>115</v>
      </c>
      <c r="D144" s="21" t="s">
        <v>71</v>
      </c>
      <c r="E144" s="22">
        <f t="shared" si="124"/>
        <v>3</v>
      </c>
      <c r="F144" s="17">
        <v>1553</v>
      </c>
      <c r="G144" s="19">
        <v>1553</v>
      </c>
      <c r="H144" s="19">
        <v>1553</v>
      </c>
      <c r="I144" s="22">
        <f t="shared" si="125"/>
        <v>2</v>
      </c>
      <c r="J144" s="19">
        <v>48</v>
      </c>
      <c r="K144" s="18">
        <v>0</v>
      </c>
      <c r="L144" s="18">
        <v>0</v>
      </c>
      <c r="M144" s="18">
        <v>0</v>
      </c>
      <c r="N144" s="18">
        <f t="shared" si="62"/>
        <v>48</v>
      </c>
      <c r="O144" s="18">
        <v>48</v>
      </c>
      <c r="P144" s="22">
        <f t="shared" si="126"/>
        <v>1</v>
      </c>
      <c r="Q144" s="19">
        <v>75</v>
      </c>
      <c r="R144" s="18">
        <v>75</v>
      </c>
      <c r="S144" s="22">
        <f t="shared" si="127"/>
        <v>1</v>
      </c>
      <c r="T144" s="22">
        <f t="shared" si="128"/>
        <v>7</v>
      </c>
      <c r="U144" s="22">
        <f t="shared" si="129"/>
        <v>100</v>
      </c>
    </row>
    <row r="145" spans="1:21" s="10" customFormat="1" ht="30" customHeight="1" x14ac:dyDescent="0.25">
      <c r="A145" s="64" t="s">
        <v>18</v>
      </c>
      <c r="B145" s="8">
        <v>3</v>
      </c>
      <c r="C145" s="78" t="s">
        <v>116</v>
      </c>
      <c r="D145" s="21" t="s">
        <v>71</v>
      </c>
      <c r="E145" s="22">
        <f t="shared" si="124"/>
        <v>3</v>
      </c>
      <c r="F145" s="17">
        <v>314</v>
      </c>
      <c r="G145" s="19">
        <v>314</v>
      </c>
      <c r="H145" s="19">
        <v>314</v>
      </c>
      <c r="I145" s="22">
        <f t="shared" si="125"/>
        <v>2</v>
      </c>
      <c r="J145" s="19">
        <v>14</v>
      </c>
      <c r="K145" s="18">
        <v>0</v>
      </c>
      <c r="L145" s="18">
        <v>0</v>
      </c>
      <c r="M145" s="18">
        <v>0</v>
      </c>
      <c r="N145" s="18">
        <f>SUM(J145:M145)</f>
        <v>14</v>
      </c>
      <c r="O145" s="18">
        <v>14</v>
      </c>
      <c r="P145" s="22">
        <f t="shared" si="126"/>
        <v>1</v>
      </c>
      <c r="Q145" s="19">
        <v>17</v>
      </c>
      <c r="R145" s="18">
        <v>17</v>
      </c>
      <c r="S145" s="22">
        <f t="shared" si="127"/>
        <v>1</v>
      </c>
      <c r="T145" s="22">
        <f t="shared" si="128"/>
        <v>7</v>
      </c>
      <c r="U145" s="22">
        <f t="shared" si="129"/>
        <v>100</v>
      </c>
    </row>
    <row r="146" spans="1:21" s="10" customFormat="1" ht="30" customHeight="1" x14ac:dyDescent="0.25">
      <c r="A146" s="28" t="s">
        <v>18</v>
      </c>
      <c r="B146" s="8">
        <v>4</v>
      </c>
      <c r="C146" s="49" t="s">
        <v>117</v>
      </c>
      <c r="D146" s="21" t="s">
        <v>71</v>
      </c>
      <c r="E146" s="22">
        <f t="shared" si="124"/>
        <v>3</v>
      </c>
      <c r="F146" s="17">
        <v>963</v>
      </c>
      <c r="G146" s="18">
        <v>963</v>
      </c>
      <c r="H146" s="19">
        <v>963</v>
      </c>
      <c r="I146" s="22">
        <f t="shared" si="125"/>
        <v>2</v>
      </c>
      <c r="J146" s="19">
        <v>33</v>
      </c>
      <c r="K146" s="18">
        <v>0</v>
      </c>
      <c r="L146" s="18">
        <v>0</v>
      </c>
      <c r="M146" s="18">
        <v>0</v>
      </c>
      <c r="N146" s="18">
        <f t="shared" si="62"/>
        <v>33</v>
      </c>
      <c r="O146" s="18">
        <v>33</v>
      </c>
      <c r="P146" s="22">
        <f t="shared" si="126"/>
        <v>1</v>
      </c>
      <c r="Q146" s="19">
        <v>45</v>
      </c>
      <c r="R146" s="18">
        <v>45</v>
      </c>
      <c r="S146" s="22">
        <f t="shared" si="127"/>
        <v>1</v>
      </c>
      <c r="T146" s="22">
        <f t="shared" si="128"/>
        <v>7</v>
      </c>
      <c r="U146" s="22">
        <f t="shared" si="129"/>
        <v>100</v>
      </c>
    </row>
    <row r="147" spans="1:21" s="10" customFormat="1" ht="30" customHeight="1" x14ac:dyDescent="0.25">
      <c r="A147" s="28" t="s">
        <v>18</v>
      </c>
      <c r="B147" s="8">
        <v>5</v>
      </c>
      <c r="C147" s="9" t="s">
        <v>118</v>
      </c>
      <c r="D147" s="21" t="s">
        <v>71</v>
      </c>
      <c r="E147" s="22">
        <f t="shared" si="124"/>
        <v>3</v>
      </c>
      <c r="F147" s="17">
        <v>2291</v>
      </c>
      <c r="G147" s="19">
        <v>2291</v>
      </c>
      <c r="H147" s="19">
        <v>2291</v>
      </c>
      <c r="I147" s="22">
        <f t="shared" si="125"/>
        <v>2</v>
      </c>
      <c r="J147" s="19">
        <v>68</v>
      </c>
      <c r="K147" s="18">
        <v>0</v>
      </c>
      <c r="L147" s="18">
        <v>0</v>
      </c>
      <c r="M147" s="18">
        <v>0</v>
      </c>
      <c r="N147" s="18">
        <f t="shared" si="62"/>
        <v>68</v>
      </c>
      <c r="O147" s="18">
        <v>68</v>
      </c>
      <c r="P147" s="22">
        <f t="shared" si="126"/>
        <v>1</v>
      </c>
      <c r="Q147" s="19">
        <v>95</v>
      </c>
      <c r="R147" s="18">
        <v>95</v>
      </c>
      <c r="S147" s="22">
        <f t="shared" si="127"/>
        <v>1</v>
      </c>
      <c r="T147" s="22">
        <f t="shared" si="128"/>
        <v>7</v>
      </c>
      <c r="U147" s="22">
        <f t="shared" si="129"/>
        <v>100</v>
      </c>
    </row>
    <row r="148" spans="1:21" s="10" customFormat="1" ht="30" customHeight="1" x14ac:dyDescent="0.25">
      <c r="A148" s="7" t="s">
        <v>18</v>
      </c>
      <c r="B148" s="8">
        <v>6</v>
      </c>
      <c r="C148" s="65" t="s">
        <v>119</v>
      </c>
      <c r="D148" s="21" t="s">
        <v>71</v>
      </c>
      <c r="E148" s="22">
        <f t="shared" si="124"/>
        <v>3</v>
      </c>
      <c r="F148" s="17">
        <v>713</v>
      </c>
      <c r="G148" s="19">
        <v>713</v>
      </c>
      <c r="H148" s="19">
        <v>713</v>
      </c>
      <c r="I148" s="22">
        <f t="shared" si="125"/>
        <v>2</v>
      </c>
      <c r="J148" s="19">
        <v>24</v>
      </c>
      <c r="K148" s="18">
        <v>0</v>
      </c>
      <c r="L148" s="18">
        <v>0</v>
      </c>
      <c r="M148" s="18">
        <v>0</v>
      </c>
      <c r="N148" s="18">
        <f t="shared" si="62"/>
        <v>24</v>
      </c>
      <c r="O148" s="18">
        <v>24</v>
      </c>
      <c r="P148" s="22">
        <f t="shared" si="126"/>
        <v>1</v>
      </c>
      <c r="Q148" s="19">
        <v>28</v>
      </c>
      <c r="R148" s="18">
        <v>28</v>
      </c>
      <c r="S148" s="22">
        <f t="shared" si="127"/>
        <v>1</v>
      </c>
      <c r="T148" s="22">
        <f t="shared" si="128"/>
        <v>7</v>
      </c>
      <c r="U148" s="22">
        <f t="shared" si="129"/>
        <v>100</v>
      </c>
    </row>
    <row r="149" spans="1:21" s="10" customFormat="1" ht="30" customHeight="1" x14ac:dyDescent="0.25">
      <c r="A149" s="7" t="s">
        <v>18</v>
      </c>
      <c r="B149" s="8">
        <v>7</v>
      </c>
      <c r="C149" s="88" t="s">
        <v>120</v>
      </c>
      <c r="D149" s="21" t="s">
        <v>71</v>
      </c>
      <c r="E149" s="22">
        <f t="shared" si="124"/>
        <v>3</v>
      </c>
      <c r="F149" s="17">
        <v>1689</v>
      </c>
      <c r="G149" s="18">
        <v>1689</v>
      </c>
      <c r="H149" s="18">
        <v>1689</v>
      </c>
      <c r="I149" s="22">
        <f t="shared" si="125"/>
        <v>2</v>
      </c>
      <c r="J149" s="18">
        <v>49</v>
      </c>
      <c r="K149" s="18">
        <v>0</v>
      </c>
      <c r="L149" s="18">
        <v>0</v>
      </c>
      <c r="M149" s="18">
        <v>0</v>
      </c>
      <c r="N149" s="18">
        <f t="shared" si="62"/>
        <v>49</v>
      </c>
      <c r="O149" s="18">
        <v>49</v>
      </c>
      <c r="P149" s="22">
        <f t="shared" si="126"/>
        <v>1</v>
      </c>
      <c r="Q149" s="19">
        <v>69</v>
      </c>
      <c r="R149" s="18">
        <v>69</v>
      </c>
      <c r="S149" s="22">
        <f t="shared" si="127"/>
        <v>1</v>
      </c>
      <c r="T149" s="22">
        <f t="shared" si="128"/>
        <v>7</v>
      </c>
      <c r="U149" s="22">
        <f t="shared" si="129"/>
        <v>100</v>
      </c>
    </row>
    <row r="150" spans="1:21" s="10" customFormat="1" ht="30" customHeight="1" x14ac:dyDescent="0.25">
      <c r="A150" s="7" t="s">
        <v>18</v>
      </c>
      <c r="B150" s="8">
        <v>8</v>
      </c>
      <c r="C150" s="9" t="s">
        <v>121</v>
      </c>
      <c r="D150" s="21" t="s">
        <v>71</v>
      </c>
      <c r="E150" s="22">
        <f t="shared" si="124"/>
        <v>3</v>
      </c>
      <c r="F150" s="17">
        <v>1229</v>
      </c>
      <c r="G150" s="19">
        <v>1229</v>
      </c>
      <c r="H150" s="19">
        <v>1229</v>
      </c>
      <c r="I150" s="22">
        <f t="shared" si="125"/>
        <v>2</v>
      </c>
      <c r="J150" s="19">
        <v>41</v>
      </c>
      <c r="K150" s="18">
        <v>0</v>
      </c>
      <c r="L150" s="18">
        <v>0</v>
      </c>
      <c r="M150" s="18">
        <v>0</v>
      </c>
      <c r="N150" s="18">
        <f t="shared" si="62"/>
        <v>41</v>
      </c>
      <c r="O150" s="18">
        <v>41</v>
      </c>
      <c r="P150" s="22">
        <f t="shared" si="126"/>
        <v>1</v>
      </c>
      <c r="Q150" s="19">
        <v>49</v>
      </c>
      <c r="R150" s="18">
        <v>49</v>
      </c>
      <c r="S150" s="22">
        <f t="shared" si="127"/>
        <v>1</v>
      </c>
      <c r="T150" s="22">
        <f t="shared" si="128"/>
        <v>7</v>
      </c>
      <c r="U150" s="22">
        <f t="shared" si="129"/>
        <v>100</v>
      </c>
    </row>
    <row r="151" spans="1:21" s="10" customFormat="1" ht="30" customHeight="1" x14ac:dyDescent="0.25">
      <c r="A151" s="7" t="s">
        <v>18</v>
      </c>
      <c r="B151" s="8">
        <v>9</v>
      </c>
      <c r="C151" s="73" t="s">
        <v>220</v>
      </c>
      <c r="D151" s="21" t="s">
        <v>71</v>
      </c>
      <c r="E151" s="22">
        <f t="shared" si="124"/>
        <v>3</v>
      </c>
      <c r="F151" s="17">
        <v>490</v>
      </c>
      <c r="G151" s="19">
        <v>490</v>
      </c>
      <c r="H151" s="19">
        <v>490</v>
      </c>
      <c r="I151" s="22">
        <f t="shared" si="125"/>
        <v>2</v>
      </c>
      <c r="J151" s="19">
        <v>19</v>
      </c>
      <c r="K151" s="18">
        <v>0</v>
      </c>
      <c r="L151" s="18">
        <v>0</v>
      </c>
      <c r="M151" s="18">
        <v>0</v>
      </c>
      <c r="N151" s="18">
        <f t="shared" si="62"/>
        <v>19</v>
      </c>
      <c r="O151" s="18">
        <v>19</v>
      </c>
      <c r="P151" s="22">
        <f t="shared" si="126"/>
        <v>1</v>
      </c>
      <c r="Q151" s="19">
        <v>22</v>
      </c>
      <c r="R151" s="18">
        <v>22</v>
      </c>
      <c r="S151" s="22">
        <f t="shared" si="127"/>
        <v>1</v>
      </c>
      <c r="T151" s="22">
        <f t="shared" si="128"/>
        <v>7</v>
      </c>
      <c r="U151" s="22">
        <f t="shared" si="129"/>
        <v>100</v>
      </c>
    </row>
    <row r="152" spans="1:21" s="10" customFormat="1" ht="30" customHeight="1" x14ac:dyDescent="0.25">
      <c r="A152" s="28" t="s">
        <v>18</v>
      </c>
      <c r="B152" s="8">
        <v>10</v>
      </c>
      <c r="C152" s="88" t="s">
        <v>122</v>
      </c>
      <c r="D152" s="21" t="s">
        <v>71</v>
      </c>
      <c r="E152" s="22">
        <f t="shared" si="124"/>
        <v>3</v>
      </c>
      <c r="F152" s="17">
        <v>1566</v>
      </c>
      <c r="G152" s="19">
        <v>1566</v>
      </c>
      <c r="H152" s="19">
        <v>1566</v>
      </c>
      <c r="I152" s="22">
        <f t="shared" si="125"/>
        <v>2</v>
      </c>
      <c r="J152" s="19">
        <v>50</v>
      </c>
      <c r="K152" s="18">
        <v>0</v>
      </c>
      <c r="L152" s="18">
        <v>0</v>
      </c>
      <c r="M152" s="18">
        <v>0</v>
      </c>
      <c r="N152" s="18">
        <f t="shared" si="62"/>
        <v>50</v>
      </c>
      <c r="O152" s="18">
        <v>50</v>
      </c>
      <c r="P152" s="22">
        <f t="shared" si="126"/>
        <v>1</v>
      </c>
      <c r="Q152" s="19">
        <v>73</v>
      </c>
      <c r="R152" s="18">
        <v>73</v>
      </c>
      <c r="S152" s="22">
        <f t="shared" si="127"/>
        <v>1</v>
      </c>
      <c r="T152" s="22">
        <f t="shared" si="128"/>
        <v>7</v>
      </c>
      <c r="U152" s="22">
        <f t="shared" si="129"/>
        <v>100</v>
      </c>
    </row>
    <row r="153" spans="1:21" s="10" customFormat="1" ht="30" customHeight="1" x14ac:dyDescent="0.25">
      <c r="A153" s="7" t="s">
        <v>18</v>
      </c>
      <c r="B153" s="8">
        <v>11</v>
      </c>
      <c r="C153" s="9" t="s">
        <v>123</v>
      </c>
      <c r="D153" s="21" t="s">
        <v>71</v>
      </c>
      <c r="E153" s="22">
        <f t="shared" si="124"/>
        <v>3</v>
      </c>
      <c r="F153" s="17">
        <v>332</v>
      </c>
      <c r="G153" s="19">
        <v>332</v>
      </c>
      <c r="H153" s="19">
        <v>332</v>
      </c>
      <c r="I153" s="22">
        <f t="shared" si="125"/>
        <v>2</v>
      </c>
      <c r="J153" s="19">
        <v>13</v>
      </c>
      <c r="K153" s="18">
        <v>0</v>
      </c>
      <c r="L153" s="18">
        <v>0</v>
      </c>
      <c r="M153" s="18">
        <v>0</v>
      </c>
      <c r="N153" s="18">
        <f t="shared" si="62"/>
        <v>13</v>
      </c>
      <c r="O153" s="18">
        <v>13</v>
      </c>
      <c r="P153" s="22">
        <f t="shared" si="126"/>
        <v>1</v>
      </c>
      <c r="Q153" s="19">
        <v>15</v>
      </c>
      <c r="R153" s="18">
        <v>15</v>
      </c>
      <c r="S153" s="22">
        <f t="shared" si="127"/>
        <v>1</v>
      </c>
      <c r="T153" s="22">
        <f t="shared" si="128"/>
        <v>7</v>
      </c>
      <c r="U153" s="22">
        <f t="shared" si="129"/>
        <v>100</v>
      </c>
    </row>
    <row r="154" spans="1:21" s="10" customFormat="1" ht="30" customHeight="1" x14ac:dyDescent="0.25">
      <c r="A154" s="7" t="s">
        <v>18</v>
      </c>
      <c r="B154" s="8">
        <v>12</v>
      </c>
      <c r="C154" s="89" t="s">
        <v>124</v>
      </c>
      <c r="D154" s="21" t="s">
        <v>71</v>
      </c>
      <c r="E154" s="22">
        <f t="shared" si="124"/>
        <v>3</v>
      </c>
      <c r="F154" s="17">
        <v>842</v>
      </c>
      <c r="G154" s="19">
        <v>842</v>
      </c>
      <c r="H154" s="19">
        <v>828</v>
      </c>
      <c r="I154" s="22">
        <f t="shared" si="125"/>
        <v>0</v>
      </c>
      <c r="J154" s="19">
        <v>28</v>
      </c>
      <c r="K154" s="18">
        <v>0</v>
      </c>
      <c r="L154" s="18">
        <v>0</v>
      </c>
      <c r="M154" s="18">
        <v>0</v>
      </c>
      <c r="N154" s="18">
        <f t="shared" si="62"/>
        <v>28</v>
      </c>
      <c r="O154" s="18">
        <v>28</v>
      </c>
      <c r="P154" s="22">
        <f t="shared" si="126"/>
        <v>1</v>
      </c>
      <c r="Q154" s="19">
        <v>41</v>
      </c>
      <c r="R154" s="18">
        <v>38</v>
      </c>
      <c r="S154" s="22">
        <f t="shared" si="127"/>
        <v>0</v>
      </c>
      <c r="T154" s="22">
        <f t="shared" si="128"/>
        <v>4</v>
      </c>
      <c r="U154" s="22">
        <f t="shared" si="129"/>
        <v>57.142857142857146</v>
      </c>
    </row>
    <row r="155" spans="1:21" s="10" customFormat="1" ht="30" customHeight="1" x14ac:dyDescent="0.25">
      <c r="A155" s="7" t="s">
        <v>18</v>
      </c>
      <c r="B155" s="8">
        <v>13</v>
      </c>
      <c r="C155" s="73" t="s">
        <v>125</v>
      </c>
      <c r="D155" s="21" t="s">
        <v>71</v>
      </c>
      <c r="E155" s="22">
        <f t="shared" si="124"/>
        <v>3</v>
      </c>
      <c r="F155" s="17">
        <v>380</v>
      </c>
      <c r="G155" s="18">
        <v>380</v>
      </c>
      <c r="H155" s="18">
        <v>380</v>
      </c>
      <c r="I155" s="22">
        <f t="shared" si="125"/>
        <v>2</v>
      </c>
      <c r="J155" s="18">
        <v>0</v>
      </c>
      <c r="K155" s="18">
        <v>0</v>
      </c>
      <c r="L155" s="18">
        <v>0</v>
      </c>
      <c r="M155" s="18">
        <v>48</v>
      </c>
      <c r="N155" s="18">
        <f>SUM(J155:M155)</f>
        <v>48</v>
      </c>
      <c r="O155" s="18">
        <v>48</v>
      </c>
      <c r="P155" s="22">
        <f t="shared" si="126"/>
        <v>1</v>
      </c>
      <c r="Q155" s="18">
        <v>56</v>
      </c>
      <c r="R155" s="18">
        <v>56</v>
      </c>
      <c r="S155" s="22">
        <f t="shared" si="127"/>
        <v>1</v>
      </c>
      <c r="T155" s="22">
        <f t="shared" si="128"/>
        <v>7</v>
      </c>
      <c r="U155" s="22">
        <f t="shared" si="129"/>
        <v>100</v>
      </c>
    </row>
    <row r="156" spans="1:21" s="10" customFormat="1" ht="30" customHeight="1" x14ac:dyDescent="0.25">
      <c r="A156" s="7" t="s">
        <v>18</v>
      </c>
      <c r="B156" s="8">
        <v>14</v>
      </c>
      <c r="C156" s="73" t="s">
        <v>126</v>
      </c>
      <c r="D156" s="21" t="s">
        <v>71</v>
      </c>
      <c r="E156" s="22">
        <f t="shared" si="124"/>
        <v>3</v>
      </c>
      <c r="F156" s="17">
        <v>152</v>
      </c>
      <c r="G156" s="19">
        <v>152</v>
      </c>
      <c r="H156" s="19">
        <v>152</v>
      </c>
      <c r="I156" s="22">
        <f t="shared" si="125"/>
        <v>2</v>
      </c>
      <c r="J156" s="18">
        <v>11</v>
      </c>
      <c r="K156" s="18">
        <v>0</v>
      </c>
      <c r="L156" s="18">
        <v>0</v>
      </c>
      <c r="M156" s="18">
        <v>0</v>
      </c>
      <c r="N156" s="18">
        <f t="shared" si="62"/>
        <v>11</v>
      </c>
      <c r="O156" s="18">
        <v>11</v>
      </c>
      <c r="P156" s="22">
        <f t="shared" si="126"/>
        <v>1</v>
      </c>
      <c r="Q156" s="18">
        <v>15</v>
      </c>
      <c r="R156" s="18">
        <v>15</v>
      </c>
      <c r="S156" s="22">
        <f t="shared" si="127"/>
        <v>1</v>
      </c>
      <c r="T156" s="22">
        <f t="shared" si="128"/>
        <v>7</v>
      </c>
      <c r="U156" s="22">
        <f t="shared" si="129"/>
        <v>100</v>
      </c>
    </row>
    <row r="157" spans="1:21" s="10" customFormat="1" ht="30" customHeight="1" x14ac:dyDescent="0.25">
      <c r="A157" s="28" t="s">
        <v>18</v>
      </c>
      <c r="B157" s="8">
        <v>15</v>
      </c>
      <c r="C157" s="73" t="s">
        <v>127</v>
      </c>
      <c r="D157" s="21" t="s">
        <v>71</v>
      </c>
      <c r="E157" s="22">
        <f t="shared" si="124"/>
        <v>3</v>
      </c>
      <c r="F157" s="17">
        <v>558</v>
      </c>
      <c r="G157" s="19">
        <v>558</v>
      </c>
      <c r="H157" s="19">
        <v>558</v>
      </c>
      <c r="I157" s="22">
        <f t="shared" si="125"/>
        <v>2</v>
      </c>
      <c r="J157" s="19">
        <v>20</v>
      </c>
      <c r="K157" s="18">
        <v>0</v>
      </c>
      <c r="L157" s="18">
        <v>0</v>
      </c>
      <c r="M157" s="18">
        <v>0</v>
      </c>
      <c r="N157" s="18">
        <f t="shared" si="62"/>
        <v>20</v>
      </c>
      <c r="O157" s="18">
        <v>20</v>
      </c>
      <c r="P157" s="22">
        <f t="shared" si="126"/>
        <v>1</v>
      </c>
      <c r="Q157" s="19">
        <v>31</v>
      </c>
      <c r="R157" s="18">
        <v>31</v>
      </c>
      <c r="S157" s="22">
        <f t="shared" si="127"/>
        <v>1</v>
      </c>
      <c r="T157" s="22">
        <f t="shared" si="128"/>
        <v>7</v>
      </c>
      <c r="U157" s="22">
        <f t="shared" si="129"/>
        <v>100</v>
      </c>
    </row>
    <row r="158" spans="1:21" s="10" customFormat="1" ht="30" customHeight="1" x14ac:dyDescent="0.25">
      <c r="A158" s="7" t="s">
        <v>18</v>
      </c>
      <c r="B158" s="8">
        <v>16</v>
      </c>
      <c r="C158" s="73" t="s">
        <v>128</v>
      </c>
      <c r="D158" s="21" t="s">
        <v>71</v>
      </c>
      <c r="E158" s="22">
        <f t="shared" si="124"/>
        <v>3</v>
      </c>
      <c r="F158" s="17">
        <v>1065</v>
      </c>
      <c r="G158" s="19">
        <v>1065</v>
      </c>
      <c r="H158" s="19">
        <v>1065</v>
      </c>
      <c r="I158" s="22">
        <f t="shared" si="125"/>
        <v>2</v>
      </c>
      <c r="J158" s="19">
        <v>33</v>
      </c>
      <c r="K158" s="18">
        <v>0</v>
      </c>
      <c r="L158" s="18">
        <v>0</v>
      </c>
      <c r="M158" s="18">
        <v>0</v>
      </c>
      <c r="N158" s="18">
        <f t="shared" si="62"/>
        <v>33</v>
      </c>
      <c r="O158" s="18">
        <v>33</v>
      </c>
      <c r="P158" s="22">
        <f t="shared" si="126"/>
        <v>1</v>
      </c>
      <c r="Q158" s="18">
        <v>46</v>
      </c>
      <c r="R158" s="18">
        <v>46</v>
      </c>
      <c r="S158" s="22">
        <f t="shared" si="127"/>
        <v>1</v>
      </c>
      <c r="T158" s="22">
        <f t="shared" si="128"/>
        <v>7</v>
      </c>
      <c r="U158" s="22">
        <f t="shared" si="129"/>
        <v>100</v>
      </c>
    </row>
    <row r="159" spans="1:21" s="10" customFormat="1" ht="30" customHeight="1" x14ac:dyDescent="0.25">
      <c r="A159" s="28" t="s">
        <v>18</v>
      </c>
      <c r="B159" s="8">
        <v>17</v>
      </c>
      <c r="C159" s="73" t="s">
        <v>129</v>
      </c>
      <c r="D159" s="21" t="s">
        <v>71</v>
      </c>
      <c r="E159" s="22">
        <f t="shared" si="124"/>
        <v>3</v>
      </c>
      <c r="F159" s="17">
        <v>1343</v>
      </c>
      <c r="G159" s="18">
        <v>1343</v>
      </c>
      <c r="H159" s="18">
        <v>1343</v>
      </c>
      <c r="I159" s="22">
        <f t="shared" si="125"/>
        <v>2</v>
      </c>
      <c r="J159" s="19">
        <v>42</v>
      </c>
      <c r="K159" s="18">
        <v>0</v>
      </c>
      <c r="L159" s="18">
        <v>0</v>
      </c>
      <c r="M159" s="18">
        <v>0</v>
      </c>
      <c r="N159" s="18">
        <f t="shared" si="62"/>
        <v>42</v>
      </c>
      <c r="O159" s="18">
        <v>42</v>
      </c>
      <c r="P159" s="22">
        <f t="shared" si="126"/>
        <v>1</v>
      </c>
      <c r="Q159" s="19">
        <v>49</v>
      </c>
      <c r="R159" s="18">
        <v>49</v>
      </c>
      <c r="S159" s="22">
        <f t="shared" si="127"/>
        <v>1</v>
      </c>
      <c r="T159" s="22">
        <f t="shared" si="128"/>
        <v>7</v>
      </c>
      <c r="U159" s="22">
        <f t="shared" si="129"/>
        <v>100</v>
      </c>
    </row>
    <row r="160" spans="1:21" s="10" customFormat="1" ht="30" customHeight="1" x14ac:dyDescent="0.25">
      <c r="A160" s="28" t="s">
        <v>18</v>
      </c>
      <c r="B160" s="8">
        <v>18</v>
      </c>
      <c r="C160" s="65" t="s">
        <v>130</v>
      </c>
      <c r="D160" s="21" t="s">
        <v>71</v>
      </c>
      <c r="E160" s="22">
        <f t="shared" si="124"/>
        <v>3</v>
      </c>
      <c r="F160" s="17">
        <v>1466</v>
      </c>
      <c r="G160" s="19">
        <v>1466</v>
      </c>
      <c r="H160" s="19">
        <v>1466</v>
      </c>
      <c r="I160" s="22">
        <f t="shared" si="125"/>
        <v>2</v>
      </c>
      <c r="J160" s="19">
        <v>45</v>
      </c>
      <c r="K160" s="18">
        <v>0</v>
      </c>
      <c r="L160" s="18">
        <v>0</v>
      </c>
      <c r="M160" s="18">
        <v>0</v>
      </c>
      <c r="N160" s="18">
        <f t="shared" si="62"/>
        <v>45</v>
      </c>
      <c r="O160" s="36">
        <v>45</v>
      </c>
      <c r="P160" s="22">
        <f t="shared" si="126"/>
        <v>1</v>
      </c>
      <c r="Q160" s="19">
        <v>64</v>
      </c>
      <c r="R160" s="18">
        <v>64</v>
      </c>
      <c r="S160" s="22">
        <f t="shared" si="127"/>
        <v>1</v>
      </c>
      <c r="T160" s="22">
        <f t="shared" si="128"/>
        <v>7</v>
      </c>
      <c r="U160" s="22">
        <f t="shared" si="129"/>
        <v>100</v>
      </c>
    </row>
    <row r="161" spans="1:21" s="10" customFormat="1" ht="30" customHeight="1" x14ac:dyDescent="0.25">
      <c r="A161" s="28" t="s">
        <v>18</v>
      </c>
      <c r="B161" s="8">
        <v>19</v>
      </c>
      <c r="C161" s="9" t="s">
        <v>131</v>
      </c>
      <c r="D161" s="21" t="s">
        <v>71</v>
      </c>
      <c r="E161" s="22">
        <f t="shared" si="124"/>
        <v>3</v>
      </c>
      <c r="F161" s="17">
        <v>1044</v>
      </c>
      <c r="G161" s="19">
        <v>1044</v>
      </c>
      <c r="H161" s="19">
        <v>1044</v>
      </c>
      <c r="I161" s="22">
        <f t="shared" si="125"/>
        <v>2</v>
      </c>
      <c r="J161" s="18">
        <v>35</v>
      </c>
      <c r="K161" s="18">
        <v>0</v>
      </c>
      <c r="L161" s="18">
        <v>0</v>
      </c>
      <c r="M161" s="18">
        <v>0</v>
      </c>
      <c r="N161" s="18">
        <f t="shared" ref="N161:N179" si="130">SUM(J161:M161)</f>
        <v>35</v>
      </c>
      <c r="O161" s="18">
        <v>35</v>
      </c>
      <c r="P161" s="22">
        <f t="shared" si="126"/>
        <v>1</v>
      </c>
      <c r="Q161" s="18">
        <v>49</v>
      </c>
      <c r="R161" s="18">
        <v>49</v>
      </c>
      <c r="S161" s="22">
        <f t="shared" si="127"/>
        <v>1</v>
      </c>
      <c r="T161" s="22">
        <f t="shared" si="128"/>
        <v>7</v>
      </c>
      <c r="U161" s="22">
        <f t="shared" si="129"/>
        <v>100</v>
      </c>
    </row>
    <row r="162" spans="1:21" s="10" customFormat="1" ht="30" customHeight="1" x14ac:dyDescent="0.25">
      <c r="A162" s="7" t="s">
        <v>18</v>
      </c>
      <c r="B162" s="8">
        <v>20</v>
      </c>
      <c r="C162" s="9" t="s">
        <v>132</v>
      </c>
      <c r="D162" s="21" t="s">
        <v>71</v>
      </c>
      <c r="E162" s="22">
        <f t="shared" si="124"/>
        <v>3</v>
      </c>
      <c r="F162" s="17">
        <v>2108</v>
      </c>
      <c r="G162" s="19">
        <v>2108</v>
      </c>
      <c r="H162" s="19">
        <v>2108</v>
      </c>
      <c r="I162" s="22">
        <f t="shared" si="125"/>
        <v>2</v>
      </c>
      <c r="J162" s="19">
        <v>63</v>
      </c>
      <c r="K162" s="18">
        <v>0</v>
      </c>
      <c r="L162" s="18">
        <v>0</v>
      </c>
      <c r="M162" s="18">
        <v>0</v>
      </c>
      <c r="N162" s="18">
        <f t="shared" si="130"/>
        <v>63</v>
      </c>
      <c r="O162" s="18">
        <v>63</v>
      </c>
      <c r="P162" s="22">
        <f t="shared" si="126"/>
        <v>1</v>
      </c>
      <c r="Q162" s="19">
        <v>82</v>
      </c>
      <c r="R162" s="18">
        <v>82</v>
      </c>
      <c r="S162" s="22">
        <f t="shared" si="127"/>
        <v>1</v>
      </c>
      <c r="T162" s="22">
        <f t="shared" si="128"/>
        <v>7</v>
      </c>
      <c r="U162" s="22">
        <f t="shared" si="129"/>
        <v>100</v>
      </c>
    </row>
    <row r="163" spans="1:21" s="10" customFormat="1" ht="30" customHeight="1" x14ac:dyDescent="0.25">
      <c r="A163" s="7" t="s">
        <v>18</v>
      </c>
      <c r="B163" s="8">
        <v>21</v>
      </c>
      <c r="C163" s="88" t="s">
        <v>133</v>
      </c>
      <c r="D163" s="21" t="s">
        <v>71</v>
      </c>
      <c r="E163" s="22">
        <f t="shared" si="124"/>
        <v>3</v>
      </c>
      <c r="F163" s="17">
        <v>1018</v>
      </c>
      <c r="G163" s="19">
        <v>1018</v>
      </c>
      <c r="H163" s="19">
        <v>1018</v>
      </c>
      <c r="I163" s="22">
        <f t="shared" si="125"/>
        <v>2</v>
      </c>
      <c r="J163" s="19">
        <v>34</v>
      </c>
      <c r="K163" s="18">
        <v>0</v>
      </c>
      <c r="L163" s="18">
        <v>0</v>
      </c>
      <c r="M163" s="18">
        <v>0</v>
      </c>
      <c r="N163" s="18">
        <f t="shared" si="130"/>
        <v>34</v>
      </c>
      <c r="O163" s="18">
        <v>34</v>
      </c>
      <c r="P163" s="22">
        <f t="shared" si="126"/>
        <v>1</v>
      </c>
      <c r="Q163" s="19">
        <v>52</v>
      </c>
      <c r="R163" s="18">
        <v>52</v>
      </c>
      <c r="S163" s="22">
        <f t="shared" si="127"/>
        <v>1</v>
      </c>
      <c r="T163" s="22">
        <f t="shared" si="128"/>
        <v>7</v>
      </c>
      <c r="U163" s="22">
        <f t="shared" si="129"/>
        <v>100</v>
      </c>
    </row>
    <row r="164" spans="1:21" s="10" customFormat="1" ht="30" customHeight="1" x14ac:dyDescent="0.25">
      <c r="A164" s="7" t="s">
        <v>18</v>
      </c>
      <c r="B164" s="8">
        <v>22</v>
      </c>
      <c r="C164" s="9" t="s">
        <v>134</v>
      </c>
      <c r="D164" s="21" t="s">
        <v>71</v>
      </c>
      <c r="E164" s="22">
        <f t="shared" si="124"/>
        <v>3</v>
      </c>
      <c r="F164" s="17">
        <v>733</v>
      </c>
      <c r="G164" s="18">
        <v>733</v>
      </c>
      <c r="H164" s="18">
        <v>733</v>
      </c>
      <c r="I164" s="22">
        <f t="shared" si="125"/>
        <v>2</v>
      </c>
      <c r="J164" s="18">
        <v>25</v>
      </c>
      <c r="K164" s="18">
        <v>0</v>
      </c>
      <c r="L164" s="18">
        <v>0</v>
      </c>
      <c r="M164" s="18">
        <v>0</v>
      </c>
      <c r="N164" s="18">
        <f t="shared" si="130"/>
        <v>25</v>
      </c>
      <c r="O164" s="18">
        <v>25</v>
      </c>
      <c r="P164" s="22">
        <f t="shared" si="126"/>
        <v>1</v>
      </c>
      <c r="Q164" s="18">
        <v>30</v>
      </c>
      <c r="R164" s="18">
        <v>30</v>
      </c>
      <c r="S164" s="22">
        <f t="shared" si="127"/>
        <v>1</v>
      </c>
      <c r="T164" s="22">
        <f t="shared" si="128"/>
        <v>7</v>
      </c>
      <c r="U164" s="22">
        <f t="shared" si="129"/>
        <v>100</v>
      </c>
    </row>
    <row r="165" spans="1:21" s="10" customFormat="1" ht="30" customHeight="1" x14ac:dyDescent="0.25">
      <c r="A165" s="28" t="s">
        <v>18</v>
      </c>
      <c r="B165" s="8">
        <v>23</v>
      </c>
      <c r="C165" s="9" t="s">
        <v>135</v>
      </c>
      <c r="D165" s="21" t="s">
        <v>71</v>
      </c>
      <c r="E165" s="22">
        <f t="shared" si="124"/>
        <v>3</v>
      </c>
      <c r="F165" s="17">
        <v>1161</v>
      </c>
      <c r="G165" s="19">
        <v>1161</v>
      </c>
      <c r="H165" s="19">
        <v>1161</v>
      </c>
      <c r="I165" s="22">
        <f t="shared" si="125"/>
        <v>2</v>
      </c>
      <c r="J165" s="19">
        <v>40</v>
      </c>
      <c r="K165" s="18">
        <v>0</v>
      </c>
      <c r="L165" s="18">
        <v>0</v>
      </c>
      <c r="M165" s="18">
        <v>0</v>
      </c>
      <c r="N165" s="18">
        <f t="shared" si="130"/>
        <v>40</v>
      </c>
      <c r="O165" s="18">
        <v>40</v>
      </c>
      <c r="P165" s="22">
        <f t="shared" si="126"/>
        <v>1</v>
      </c>
      <c r="Q165" s="19">
        <v>57</v>
      </c>
      <c r="R165" s="18">
        <v>57</v>
      </c>
      <c r="S165" s="22">
        <f t="shared" si="127"/>
        <v>1</v>
      </c>
      <c r="T165" s="22">
        <f t="shared" si="128"/>
        <v>7</v>
      </c>
      <c r="U165" s="22">
        <f t="shared" si="129"/>
        <v>100</v>
      </c>
    </row>
    <row r="166" spans="1:21" s="10" customFormat="1" ht="30" customHeight="1" x14ac:dyDescent="0.25">
      <c r="A166" s="7" t="s">
        <v>18</v>
      </c>
      <c r="B166" s="8">
        <v>24</v>
      </c>
      <c r="C166" s="9" t="s">
        <v>136</v>
      </c>
      <c r="D166" s="21" t="s">
        <v>71</v>
      </c>
      <c r="E166" s="22">
        <f t="shared" si="124"/>
        <v>3</v>
      </c>
      <c r="F166" s="17">
        <v>305</v>
      </c>
      <c r="G166" s="19">
        <v>305</v>
      </c>
      <c r="H166" s="19">
        <v>305</v>
      </c>
      <c r="I166" s="22">
        <f t="shared" si="125"/>
        <v>2</v>
      </c>
      <c r="J166" s="19">
        <v>12</v>
      </c>
      <c r="K166" s="18">
        <v>0</v>
      </c>
      <c r="L166" s="18">
        <v>0</v>
      </c>
      <c r="M166" s="18">
        <v>0</v>
      </c>
      <c r="N166" s="18">
        <f t="shared" si="130"/>
        <v>12</v>
      </c>
      <c r="O166" s="18">
        <v>12</v>
      </c>
      <c r="P166" s="22">
        <f t="shared" si="126"/>
        <v>1</v>
      </c>
      <c r="Q166" s="19">
        <v>21</v>
      </c>
      <c r="R166" s="18">
        <v>21</v>
      </c>
      <c r="S166" s="22">
        <f t="shared" si="127"/>
        <v>1</v>
      </c>
      <c r="T166" s="22">
        <f t="shared" si="128"/>
        <v>7</v>
      </c>
      <c r="U166" s="22">
        <f t="shared" si="129"/>
        <v>100</v>
      </c>
    </row>
    <row r="167" spans="1:21" s="10" customFormat="1" ht="30" customHeight="1" x14ac:dyDescent="0.25">
      <c r="A167" s="7" t="s">
        <v>18</v>
      </c>
      <c r="B167" s="8">
        <v>25</v>
      </c>
      <c r="C167" s="73" t="s">
        <v>221</v>
      </c>
      <c r="D167" s="21" t="s">
        <v>71</v>
      </c>
      <c r="E167" s="22">
        <f t="shared" si="124"/>
        <v>3</v>
      </c>
      <c r="F167" s="17">
        <v>800</v>
      </c>
      <c r="G167" s="19">
        <v>800</v>
      </c>
      <c r="H167" s="19">
        <v>800</v>
      </c>
      <c r="I167" s="22">
        <f t="shared" si="125"/>
        <v>2</v>
      </c>
      <c r="J167" s="19">
        <v>29</v>
      </c>
      <c r="K167" s="18">
        <v>0</v>
      </c>
      <c r="L167" s="18">
        <v>0</v>
      </c>
      <c r="M167" s="18">
        <v>0</v>
      </c>
      <c r="N167" s="18">
        <f t="shared" si="130"/>
        <v>29</v>
      </c>
      <c r="O167" s="18">
        <v>29</v>
      </c>
      <c r="P167" s="22">
        <f t="shared" si="126"/>
        <v>1</v>
      </c>
      <c r="Q167" s="19">
        <v>40</v>
      </c>
      <c r="R167" s="18">
        <v>40</v>
      </c>
      <c r="S167" s="22">
        <f t="shared" si="127"/>
        <v>1</v>
      </c>
      <c r="T167" s="22">
        <f t="shared" si="128"/>
        <v>7</v>
      </c>
      <c r="U167" s="22">
        <f t="shared" si="129"/>
        <v>100</v>
      </c>
    </row>
    <row r="168" spans="1:21" s="10" customFormat="1" ht="30" customHeight="1" x14ac:dyDescent="0.25">
      <c r="A168" s="28" t="s">
        <v>18</v>
      </c>
      <c r="B168" s="8">
        <v>26</v>
      </c>
      <c r="C168" s="88" t="s">
        <v>222</v>
      </c>
      <c r="D168" s="21" t="s">
        <v>71</v>
      </c>
      <c r="E168" s="22">
        <f t="shared" si="124"/>
        <v>3</v>
      </c>
      <c r="F168" s="17">
        <v>1536</v>
      </c>
      <c r="G168" s="19">
        <v>1536</v>
      </c>
      <c r="H168" s="19">
        <v>1536</v>
      </c>
      <c r="I168" s="22">
        <f t="shared" si="125"/>
        <v>2</v>
      </c>
      <c r="J168" s="19">
        <v>47</v>
      </c>
      <c r="K168" s="18">
        <v>0</v>
      </c>
      <c r="L168" s="18">
        <v>0</v>
      </c>
      <c r="M168" s="18">
        <v>0</v>
      </c>
      <c r="N168" s="18">
        <f>SUM(J168:M168)</f>
        <v>47</v>
      </c>
      <c r="O168" s="19">
        <v>47</v>
      </c>
      <c r="P168" s="22">
        <f t="shared" si="126"/>
        <v>1</v>
      </c>
      <c r="Q168" s="19">
        <v>77</v>
      </c>
      <c r="R168" s="18">
        <v>77</v>
      </c>
      <c r="S168" s="22">
        <f t="shared" si="127"/>
        <v>1</v>
      </c>
      <c r="T168" s="22">
        <f t="shared" si="128"/>
        <v>7</v>
      </c>
      <c r="U168" s="22">
        <f t="shared" si="129"/>
        <v>100</v>
      </c>
    </row>
    <row r="169" spans="1:21" s="10" customFormat="1" ht="30" customHeight="1" x14ac:dyDescent="0.25">
      <c r="A169" s="7" t="s">
        <v>18</v>
      </c>
      <c r="B169" s="8">
        <v>27</v>
      </c>
      <c r="C169" s="9" t="s">
        <v>137</v>
      </c>
      <c r="D169" s="21" t="s">
        <v>71</v>
      </c>
      <c r="E169" s="22">
        <f t="shared" si="124"/>
        <v>3</v>
      </c>
      <c r="F169" s="17">
        <v>1232</v>
      </c>
      <c r="G169" s="19">
        <v>1232</v>
      </c>
      <c r="H169" s="19">
        <v>1232</v>
      </c>
      <c r="I169" s="22">
        <f t="shared" si="125"/>
        <v>2</v>
      </c>
      <c r="J169" s="19">
        <v>41</v>
      </c>
      <c r="K169" s="18">
        <v>0</v>
      </c>
      <c r="L169" s="18">
        <v>0</v>
      </c>
      <c r="M169" s="18">
        <v>0</v>
      </c>
      <c r="N169" s="18">
        <f t="shared" si="130"/>
        <v>41</v>
      </c>
      <c r="O169" s="19">
        <v>41</v>
      </c>
      <c r="P169" s="22">
        <f t="shared" si="126"/>
        <v>1</v>
      </c>
      <c r="Q169" s="19">
        <v>66</v>
      </c>
      <c r="R169" s="19">
        <v>66</v>
      </c>
      <c r="S169" s="22">
        <f t="shared" si="127"/>
        <v>1</v>
      </c>
      <c r="T169" s="22">
        <f t="shared" si="128"/>
        <v>7</v>
      </c>
      <c r="U169" s="22">
        <f t="shared" si="129"/>
        <v>100</v>
      </c>
    </row>
    <row r="170" spans="1:21" s="10" customFormat="1" ht="30" customHeight="1" x14ac:dyDescent="0.25">
      <c r="A170" s="28" t="s">
        <v>18</v>
      </c>
      <c r="B170" s="8">
        <v>28</v>
      </c>
      <c r="C170" s="9" t="s">
        <v>138</v>
      </c>
      <c r="D170" s="21" t="s">
        <v>71</v>
      </c>
      <c r="E170" s="22">
        <f t="shared" si="124"/>
        <v>3</v>
      </c>
      <c r="F170" s="17">
        <v>1254</v>
      </c>
      <c r="G170" s="17">
        <v>1254</v>
      </c>
      <c r="H170" s="18">
        <v>1254</v>
      </c>
      <c r="I170" s="22">
        <f t="shared" si="125"/>
        <v>2</v>
      </c>
      <c r="J170" s="18">
        <v>40</v>
      </c>
      <c r="K170" s="18">
        <v>0</v>
      </c>
      <c r="L170" s="18">
        <v>0</v>
      </c>
      <c r="M170" s="18">
        <v>0</v>
      </c>
      <c r="N170" s="18">
        <f t="shared" si="130"/>
        <v>40</v>
      </c>
      <c r="O170" s="19">
        <v>40</v>
      </c>
      <c r="P170" s="22">
        <f t="shared" si="126"/>
        <v>1</v>
      </c>
      <c r="Q170" s="18">
        <v>66</v>
      </c>
      <c r="R170" s="19">
        <v>66</v>
      </c>
      <c r="S170" s="22">
        <f t="shared" si="127"/>
        <v>1</v>
      </c>
      <c r="T170" s="22">
        <f t="shared" si="128"/>
        <v>7</v>
      </c>
      <c r="U170" s="22">
        <f t="shared" si="129"/>
        <v>100</v>
      </c>
    </row>
    <row r="171" spans="1:21" s="10" customFormat="1" ht="30" customHeight="1" x14ac:dyDescent="0.25">
      <c r="A171" s="7" t="s">
        <v>18</v>
      </c>
      <c r="B171" s="8">
        <v>29</v>
      </c>
      <c r="C171" s="9" t="s">
        <v>139</v>
      </c>
      <c r="D171" s="21" t="s">
        <v>71</v>
      </c>
      <c r="E171" s="22">
        <f t="shared" si="124"/>
        <v>3</v>
      </c>
      <c r="F171" s="17">
        <v>743</v>
      </c>
      <c r="G171" s="19">
        <v>743</v>
      </c>
      <c r="H171" s="19">
        <v>743</v>
      </c>
      <c r="I171" s="22">
        <f t="shared" si="125"/>
        <v>2</v>
      </c>
      <c r="J171" s="19">
        <v>24</v>
      </c>
      <c r="K171" s="18">
        <v>0</v>
      </c>
      <c r="L171" s="18">
        <v>0</v>
      </c>
      <c r="M171" s="18">
        <v>0</v>
      </c>
      <c r="N171" s="18">
        <f t="shared" si="130"/>
        <v>24</v>
      </c>
      <c r="O171" s="18">
        <v>24</v>
      </c>
      <c r="P171" s="22">
        <f t="shared" si="126"/>
        <v>1</v>
      </c>
      <c r="Q171" s="19">
        <v>56</v>
      </c>
      <c r="R171" s="18">
        <v>56</v>
      </c>
      <c r="S171" s="22">
        <f t="shared" si="127"/>
        <v>1</v>
      </c>
      <c r="T171" s="22">
        <f t="shared" si="128"/>
        <v>7</v>
      </c>
      <c r="U171" s="22">
        <f t="shared" si="129"/>
        <v>100</v>
      </c>
    </row>
    <row r="172" spans="1:21" s="10" customFormat="1" ht="30" customHeight="1" x14ac:dyDescent="0.25">
      <c r="A172" s="37" t="s">
        <v>18</v>
      </c>
      <c r="B172" s="8">
        <v>30</v>
      </c>
      <c r="C172" s="65" t="s">
        <v>140</v>
      </c>
      <c r="D172" s="21" t="s">
        <v>71</v>
      </c>
      <c r="E172" s="22">
        <f t="shared" si="124"/>
        <v>3</v>
      </c>
      <c r="F172" s="17">
        <v>424</v>
      </c>
      <c r="G172" s="35">
        <v>424</v>
      </c>
      <c r="H172" s="19">
        <v>424</v>
      </c>
      <c r="I172" s="22">
        <f t="shared" si="125"/>
        <v>2</v>
      </c>
      <c r="J172" s="19">
        <v>15</v>
      </c>
      <c r="K172" s="18">
        <v>0</v>
      </c>
      <c r="L172" s="18">
        <v>0</v>
      </c>
      <c r="M172" s="18">
        <v>0</v>
      </c>
      <c r="N172" s="18">
        <f t="shared" si="130"/>
        <v>15</v>
      </c>
      <c r="O172" s="18">
        <v>15</v>
      </c>
      <c r="P172" s="22">
        <f t="shared" si="126"/>
        <v>1</v>
      </c>
      <c r="Q172" s="19">
        <v>33</v>
      </c>
      <c r="R172" s="18">
        <v>33</v>
      </c>
      <c r="S172" s="22">
        <f t="shared" si="127"/>
        <v>1</v>
      </c>
      <c r="T172" s="22">
        <f t="shared" si="128"/>
        <v>7</v>
      </c>
      <c r="U172" s="22">
        <f t="shared" si="129"/>
        <v>100</v>
      </c>
    </row>
    <row r="173" spans="1:21" s="10" customFormat="1" ht="30" customHeight="1" x14ac:dyDescent="0.25">
      <c r="A173" s="28" t="s">
        <v>18</v>
      </c>
      <c r="B173" s="8">
        <v>31</v>
      </c>
      <c r="C173" s="9" t="s">
        <v>141</v>
      </c>
      <c r="D173" s="21" t="s">
        <v>71</v>
      </c>
      <c r="E173" s="22">
        <f t="shared" si="124"/>
        <v>3</v>
      </c>
      <c r="F173" s="17">
        <v>85</v>
      </c>
      <c r="G173" s="19">
        <v>85</v>
      </c>
      <c r="H173" s="19">
        <v>85</v>
      </c>
      <c r="I173" s="22">
        <f t="shared" si="125"/>
        <v>2</v>
      </c>
      <c r="J173" s="19">
        <v>0</v>
      </c>
      <c r="K173" s="18">
        <v>4</v>
      </c>
      <c r="L173" s="18">
        <v>3</v>
      </c>
      <c r="M173" s="18">
        <v>0</v>
      </c>
      <c r="N173" s="18">
        <f t="shared" si="130"/>
        <v>7</v>
      </c>
      <c r="O173" s="18">
        <v>7</v>
      </c>
      <c r="P173" s="22">
        <f t="shared" si="126"/>
        <v>1</v>
      </c>
      <c r="Q173" s="19">
        <v>2</v>
      </c>
      <c r="R173" s="18">
        <v>2</v>
      </c>
      <c r="S173" s="22">
        <f t="shared" si="127"/>
        <v>1</v>
      </c>
      <c r="T173" s="22">
        <f t="shared" si="128"/>
        <v>7</v>
      </c>
      <c r="U173" s="22">
        <f t="shared" si="129"/>
        <v>100</v>
      </c>
    </row>
    <row r="174" spans="1:21" s="10" customFormat="1" ht="30" customHeight="1" x14ac:dyDescent="0.25">
      <c r="A174" s="7" t="s">
        <v>18</v>
      </c>
      <c r="B174" s="8">
        <v>32</v>
      </c>
      <c r="C174" s="65" t="s">
        <v>142</v>
      </c>
      <c r="D174" s="21" t="s">
        <v>71</v>
      </c>
      <c r="E174" s="22">
        <f t="shared" si="124"/>
        <v>3</v>
      </c>
      <c r="F174" s="17">
        <v>109</v>
      </c>
      <c r="G174" s="18">
        <v>109</v>
      </c>
      <c r="H174" s="18">
        <v>109</v>
      </c>
      <c r="I174" s="22">
        <f t="shared" si="125"/>
        <v>2</v>
      </c>
      <c r="J174" s="54">
        <v>0</v>
      </c>
      <c r="K174" s="18">
        <v>5</v>
      </c>
      <c r="L174" s="18">
        <v>6</v>
      </c>
      <c r="M174" s="18">
        <v>0</v>
      </c>
      <c r="N174" s="18">
        <f t="shared" si="130"/>
        <v>11</v>
      </c>
      <c r="O174" s="18">
        <v>11</v>
      </c>
      <c r="P174" s="22">
        <f t="shared" si="126"/>
        <v>1</v>
      </c>
      <c r="Q174" s="18">
        <v>6</v>
      </c>
      <c r="R174" s="18">
        <v>6</v>
      </c>
      <c r="S174" s="22">
        <f t="shared" si="127"/>
        <v>1</v>
      </c>
      <c r="T174" s="22">
        <f t="shared" si="128"/>
        <v>7</v>
      </c>
      <c r="U174" s="22">
        <f t="shared" si="129"/>
        <v>100</v>
      </c>
    </row>
    <row r="175" spans="1:21" ht="16.5" customHeight="1" x14ac:dyDescent="0.25">
      <c r="A175" s="3" t="s">
        <v>18</v>
      </c>
      <c r="B175" s="4"/>
      <c r="C175" s="5" t="s">
        <v>19</v>
      </c>
      <c r="D175" s="20">
        <f>SUM(D143:D174)</f>
        <v>0</v>
      </c>
      <c r="E175" s="20"/>
      <c r="F175" s="20">
        <f>SUM(F143:F174)</f>
        <v>30519</v>
      </c>
      <c r="G175" s="20">
        <f>SUM(G143:G174)</f>
        <v>30519</v>
      </c>
      <c r="H175" s="20">
        <f>SUM(H143:H174)</f>
        <v>30505</v>
      </c>
      <c r="I175" s="20"/>
      <c r="J175" s="20">
        <f t="shared" ref="J175:O175" si="131">SUM(J143:J174)</f>
        <v>976</v>
      </c>
      <c r="K175" s="20">
        <f t="shared" si="131"/>
        <v>9</v>
      </c>
      <c r="L175" s="20">
        <f t="shared" si="131"/>
        <v>9</v>
      </c>
      <c r="M175" s="20">
        <f t="shared" si="131"/>
        <v>48</v>
      </c>
      <c r="N175" s="20">
        <f t="shared" si="131"/>
        <v>1042</v>
      </c>
      <c r="O175" s="20">
        <f t="shared" si="131"/>
        <v>1042</v>
      </c>
      <c r="P175" s="20"/>
      <c r="Q175" s="20">
        <f>SUM(Q143:Q174)</f>
        <v>1474</v>
      </c>
      <c r="R175" s="20">
        <f>SUM(R143:R174)</f>
        <v>1471</v>
      </c>
      <c r="S175" s="20"/>
      <c r="T175" s="34">
        <f>AVERAGE(T143:T174)</f>
        <v>6.90625</v>
      </c>
      <c r="U175" s="34">
        <f>AVERAGE(U143:U174)</f>
        <v>98.660714285714278</v>
      </c>
    </row>
    <row r="176" spans="1:21" s="44" customFormat="1" ht="30" customHeight="1" x14ac:dyDescent="0.25">
      <c r="A176" s="40" t="s">
        <v>18</v>
      </c>
      <c r="B176" s="41">
        <v>1</v>
      </c>
      <c r="C176" s="78" t="s">
        <v>143</v>
      </c>
      <c r="D176" s="21" t="s">
        <v>71</v>
      </c>
      <c r="E176" s="22">
        <f t="shared" ref="E176:E181" si="132">IF(D176="закрыта",3,0)</f>
        <v>3</v>
      </c>
      <c r="F176" s="17">
        <v>22</v>
      </c>
      <c r="G176" s="18">
        <v>22</v>
      </c>
      <c r="H176" s="18">
        <v>22</v>
      </c>
      <c r="I176" s="22">
        <f t="shared" ref="I176:I181" si="133">IF(AND(F176=H176,G176=H176,F176=G176),2,(IF(OR(F176=H176,G176=H176),1,0)))</f>
        <v>2</v>
      </c>
      <c r="J176" s="18">
        <v>4</v>
      </c>
      <c r="K176" s="18">
        <v>0</v>
      </c>
      <c r="L176" s="18">
        <v>0</v>
      </c>
      <c r="M176" s="18">
        <v>0</v>
      </c>
      <c r="N176" s="18">
        <f t="shared" si="130"/>
        <v>4</v>
      </c>
      <c r="O176" s="18">
        <v>4</v>
      </c>
      <c r="P176" s="33">
        <f t="shared" ref="P176:P181" si="134">IF(N176=O176,1,0)</f>
        <v>1</v>
      </c>
      <c r="Q176" s="18">
        <v>5</v>
      </c>
      <c r="R176" s="18">
        <v>5</v>
      </c>
      <c r="S176" s="22">
        <f t="shared" si="127"/>
        <v>1</v>
      </c>
      <c r="T176" s="22">
        <f t="shared" ref="T176:T181" si="135">E176+I176+P176+S176</f>
        <v>7</v>
      </c>
      <c r="U176" s="22">
        <f t="shared" ref="U176:U181" si="136">T176*100/$T$8</f>
        <v>100</v>
      </c>
    </row>
    <row r="177" spans="1:21" s="44" customFormat="1" ht="30" customHeight="1" x14ac:dyDescent="0.25">
      <c r="A177" s="40" t="s">
        <v>18</v>
      </c>
      <c r="B177" s="41">
        <v>2</v>
      </c>
      <c r="C177" s="88" t="s">
        <v>144</v>
      </c>
      <c r="D177" s="21" t="s">
        <v>71</v>
      </c>
      <c r="E177" s="22">
        <f t="shared" si="132"/>
        <v>3</v>
      </c>
      <c r="F177" s="17">
        <v>56</v>
      </c>
      <c r="G177" s="18">
        <v>56</v>
      </c>
      <c r="H177" s="18">
        <v>56</v>
      </c>
      <c r="I177" s="22">
        <f t="shared" si="133"/>
        <v>2</v>
      </c>
      <c r="J177" s="18">
        <v>4</v>
      </c>
      <c r="K177" s="18">
        <v>0</v>
      </c>
      <c r="L177" s="18">
        <v>0</v>
      </c>
      <c r="M177" s="18">
        <v>0</v>
      </c>
      <c r="N177" s="18">
        <f t="shared" si="130"/>
        <v>4</v>
      </c>
      <c r="O177" s="18">
        <v>4</v>
      </c>
      <c r="P177" s="33">
        <f t="shared" si="134"/>
        <v>1</v>
      </c>
      <c r="Q177" s="18">
        <v>8</v>
      </c>
      <c r="R177" s="18">
        <v>8</v>
      </c>
      <c r="S177" s="22">
        <f t="shared" si="127"/>
        <v>1</v>
      </c>
      <c r="T177" s="22">
        <f t="shared" si="135"/>
        <v>7</v>
      </c>
      <c r="U177" s="22">
        <f t="shared" si="136"/>
        <v>100</v>
      </c>
    </row>
    <row r="178" spans="1:21" s="44" customFormat="1" ht="30" customHeight="1" x14ac:dyDescent="0.25">
      <c r="A178" s="40" t="s">
        <v>3</v>
      </c>
      <c r="B178" s="41">
        <v>3</v>
      </c>
      <c r="C178" s="74" t="s">
        <v>224</v>
      </c>
      <c r="D178" s="21" t="s">
        <v>72</v>
      </c>
      <c r="E178" s="22">
        <f t="shared" si="132"/>
        <v>0</v>
      </c>
      <c r="F178" s="17">
        <v>38</v>
      </c>
      <c r="G178" s="18">
        <v>38</v>
      </c>
      <c r="H178" s="18">
        <v>36</v>
      </c>
      <c r="I178" s="22">
        <f t="shared" si="133"/>
        <v>0</v>
      </c>
      <c r="J178" s="18">
        <v>0</v>
      </c>
      <c r="K178" s="18">
        <v>0</v>
      </c>
      <c r="L178" s="18">
        <v>0</v>
      </c>
      <c r="M178" s="18">
        <v>12</v>
      </c>
      <c r="N178" s="18">
        <f>SUM(J178:M178)</f>
        <v>12</v>
      </c>
      <c r="O178" s="18">
        <v>11</v>
      </c>
      <c r="P178" s="33">
        <f t="shared" si="134"/>
        <v>0</v>
      </c>
      <c r="Q178" s="43">
        <v>12</v>
      </c>
      <c r="R178" s="18">
        <v>11</v>
      </c>
      <c r="S178" s="22">
        <f t="shared" si="127"/>
        <v>0</v>
      </c>
      <c r="T178" s="22">
        <f t="shared" si="135"/>
        <v>0</v>
      </c>
      <c r="U178" s="22">
        <f t="shared" si="136"/>
        <v>0</v>
      </c>
    </row>
    <row r="179" spans="1:21" s="44" customFormat="1" ht="24.6" customHeight="1" x14ac:dyDescent="0.25">
      <c r="A179" s="40" t="s">
        <v>10</v>
      </c>
      <c r="B179" s="41">
        <v>4</v>
      </c>
      <c r="C179" s="74" t="s">
        <v>223</v>
      </c>
      <c r="D179" s="21" t="s">
        <v>71</v>
      </c>
      <c r="E179" s="22">
        <f t="shared" si="132"/>
        <v>3</v>
      </c>
      <c r="F179" s="17">
        <v>68</v>
      </c>
      <c r="G179" s="18">
        <v>68</v>
      </c>
      <c r="H179" s="18">
        <v>68</v>
      </c>
      <c r="I179" s="22">
        <f t="shared" si="133"/>
        <v>2</v>
      </c>
      <c r="J179" s="18">
        <v>0</v>
      </c>
      <c r="K179" s="18">
        <v>0</v>
      </c>
      <c r="L179" s="18">
        <v>0</v>
      </c>
      <c r="M179" s="18">
        <v>19</v>
      </c>
      <c r="N179" s="18">
        <f t="shared" si="130"/>
        <v>19</v>
      </c>
      <c r="O179" s="18">
        <v>19</v>
      </c>
      <c r="P179" s="22">
        <f t="shared" si="134"/>
        <v>1</v>
      </c>
      <c r="Q179" s="18">
        <v>12</v>
      </c>
      <c r="R179" s="18">
        <v>12</v>
      </c>
      <c r="S179" s="22">
        <f t="shared" si="127"/>
        <v>1</v>
      </c>
      <c r="T179" s="22">
        <f t="shared" si="135"/>
        <v>7</v>
      </c>
      <c r="U179" s="22">
        <f t="shared" si="136"/>
        <v>100</v>
      </c>
    </row>
    <row r="180" spans="1:21" s="44" customFormat="1" ht="30" customHeight="1" x14ac:dyDescent="0.25">
      <c r="A180" s="40" t="s">
        <v>11</v>
      </c>
      <c r="B180" s="41">
        <v>5</v>
      </c>
      <c r="C180" s="55" t="s">
        <v>145</v>
      </c>
      <c r="D180" s="21" t="s">
        <v>72</v>
      </c>
      <c r="E180" s="22">
        <f t="shared" ref="E180" si="137">IF(D180="закрыта",3,0)</f>
        <v>0</v>
      </c>
      <c r="F180" s="17">
        <v>23</v>
      </c>
      <c r="G180" s="18">
        <v>23</v>
      </c>
      <c r="H180" s="18">
        <v>25</v>
      </c>
      <c r="I180" s="22">
        <f t="shared" ref="I180" si="138">IF(AND(F180=H180,G180=H180,F180=G180),2,(IF(OR(F180=H180,G180=H180),1,0)))</f>
        <v>0</v>
      </c>
      <c r="J180" s="18">
        <v>0</v>
      </c>
      <c r="K180" s="18">
        <v>0</v>
      </c>
      <c r="L180" s="18">
        <v>0</v>
      </c>
      <c r="M180" s="18">
        <v>7</v>
      </c>
      <c r="N180" s="18">
        <f t="shared" ref="N180:N181" si="139">SUM(J180:M180)</f>
        <v>7</v>
      </c>
      <c r="O180" s="18">
        <v>9</v>
      </c>
      <c r="P180" s="22">
        <f t="shared" ref="P180" si="140">IF(N180=O180,1,0)</f>
        <v>0</v>
      </c>
      <c r="Q180" s="18">
        <v>8</v>
      </c>
      <c r="R180" s="18">
        <v>8</v>
      </c>
      <c r="S180" s="22">
        <f t="shared" ref="S180" si="141">IF(Q180=R180,1,0)</f>
        <v>1</v>
      </c>
      <c r="T180" s="22">
        <f t="shared" ref="T180" si="142">E180+I180+P180+S180</f>
        <v>1</v>
      </c>
      <c r="U180" s="22">
        <f t="shared" ref="U180" si="143">T180*100/$T$8</f>
        <v>14.285714285714286</v>
      </c>
    </row>
    <row r="181" spans="1:21" s="44" customFormat="1" ht="24.6" customHeight="1" x14ac:dyDescent="0.25">
      <c r="A181" s="40" t="s">
        <v>16</v>
      </c>
      <c r="B181" s="41">
        <v>6</v>
      </c>
      <c r="C181" s="48" t="s">
        <v>53</v>
      </c>
      <c r="D181" s="21" t="s">
        <v>72</v>
      </c>
      <c r="E181" s="22">
        <f t="shared" si="132"/>
        <v>0</v>
      </c>
      <c r="F181" s="17">
        <v>10</v>
      </c>
      <c r="G181" s="18">
        <v>10</v>
      </c>
      <c r="H181" s="18">
        <v>7</v>
      </c>
      <c r="I181" s="22">
        <f t="shared" si="133"/>
        <v>0</v>
      </c>
      <c r="J181" s="18">
        <v>4</v>
      </c>
      <c r="K181" s="18">
        <v>0</v>
      </c>
      <c r="L181" s="18">
        <v>1</v>
      </c>
      <c r="M181" s="18">
        <v>0</v>
      </c>
      <c r="N181" s="18">
        <f t="shared" si="139"/>
        <v>5</v>
      </c>
      <c r="O181" s="18">
        <v>4</v>
      </c>
      <c r="P181" s="22">
        <f t="shared" si="134"/>
        <v>0</v>
      </c>
      <c r="Q181" s="18">
        <v>7</v>
      </c>
      <c r="R181" s="18">
        <v>7</v>
      </c>
      <c r="S181" s="22">
        <f t="shared" si="127"/>
        <v>1</v>
      </c>
      <c r="T181" s="22">
        <f t="shared" si="135"/>
        <v>1</v>
      </c>
      <c r="U181" s="22">
        <f t="shared" si="136"/>
        <v>14.285714285714286</v>
      </c>
    </row>
  </sheetData>
  <autoFilter ref="A8:U181"/>
  <dataValidations count="1">
    <dataValidation type="custom" allowBlank="1" showInputMessage="1" showErrorMessage="1" errorTitle="Ошибка ввода" error="Попытка ввести данные отличные от числовых или целочисленных" sqref="IV26 SR26 ACN26 AMJ26 AWF26 BGB26 BPX26 BZT26 CJP26 CTL26 DDH26 DND26 DWZ26 EGV26 EQR26 FAN26 FKJ26 FUF26 GEB26 GNX26 GXT26 HHP26 HRL26 IBH26 ILD26 IUZ26 JEV26 JOR26 JYN26 KIJ26 KSF26 LCB26 LLX26 LVT26 MFP26 MPL26 MZH26 NJD26 NSZ26 OCV26 OMR26 OWN26 PGJ26 PQF26 QAB26 QJX26 QTT26 RDP26 RNL26 RXH26 SHD26 SQZ26 TAV26 TKR26 TUN26 UEJ26 UOF26 UYB26 VHX26 VRT26 WBP26 WLL26 WVH26 XFD26">
      <formula1>IF(AND(INT(IV26*1)=IV26*1,IV26&gt;=0, IV26&lt;999999999999),TRUE,FALSE)</formula1>
    </dataValidation>
  </dataValidations>
  <pageMargins left="0.7" right="0.7" top="0.75" bottom="0.75" header="0.3" footer="0.3"/>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7"/>
  <sheetViews>
    <sheetView workbookViewId="0">
      <selection activeCell="K2" sqref="K2"/>
    </sheetView>
  </sheetViews>
  <sheetFormatPr defaultRowHeight="15" x14ac:dyDescent="0.25"/>
  <cols>
    <col min="1" max="1" width="29.28515625" customWidth="1"/>
    <col min="7" max="7" width="28.42578125" customWidth="1"/>
    <col min="8" max="8" width="17" customWidth="1"/>
    <col min="10" max="10" width="8.7109375" customWidth="1"/>
  </cols>
  <sheetData>
    <row r="2" spans="1:11" ht="60" x14ac:dyDescent="0.25">
      <c r="A2" s="30" t="s">
        <v>30</v>
      </c>
      <c r="B2" s="31" t="s">
        <v>54</v>
      </c>
      <c r="C2" s="31"/>
      <c r="D2" s="31"/>
      <c r="E2" s="31"/>
      <c r="F2" s="31"/>
      <c r="G2" s="30" t="s">
        <v>40</v>
      </c>
      <c r="H2" s="30" t="s">
        <v>59</v>
      </c>
      <c r="J2" s="30" t="s">
        <v>48</v>
      </c>
      <c r="K2" s="30" t="s">
        <v>63</v>
      </c>
    </row>
    <row r="3" spans="1:11" ht="45" x14ac:dyDescent="0.25">
      <c r="A3" s="30" t="s">
        <v>31</v>
      </c>
      <c r="B3" s="31" t="s">
        <v>55</v>
      </c>
      <c r="C3" s="31"/>
      <c r="D3" s="31"/>
      <c r="E3" s="31"/>
      <c r="F3" s="31"/>
      <c r="G3" s="30" t="s">
        <v>42</v>
      </c>
      <c r="H3" s="30" t="s">
        <v>60</v>
      </c>
    </row>
    <row r="4" spans="1:11" ht="45" x14ac:dyDescent="0.25">
      <c r="A4" s="30" t="s">
        <v>32</v>
      </c>
      <c r="B4" s="31" t="s">
        <v>56</v>
      </c>
      <c r="C4" s="31"/>
      <c r="D4" s="31"/>
      <c r="E4" s="31"/>
      <c r="F4" s="31"/>
      <c r="G4" s="30" t="s">
        <v>41</v>
      </c>
      <c r="H4" s="30" t="s">
        <v>61</v>
      </c>
    </row>
    <row r="5" spans="1:11" ht="90" x14ac:dyDescent="0.25">
      <c r="A5" s="30" t="s">
        <v>29</v>
      </c>
      <c r="B5" s="31" t="s">
        <v>57</v>
      </c>
      <c r="C5" s="31"/>
      <c r="D5" s="31"/>
      <c r="E5" s="31"/>
      <c r="F5" s="31"/>
      <c r="G5" s="30" t="s">
        <v>51</v>
      </c>
      <c r="H5" s="30" t="s">
        <v>62</v>
      </c>
    </row>
    <row r="6" spans="1:11" ht="30" x14ac:dyDescent="0.25">
      <c r="A6" s="30" t="s">
        <v>27</v>
      </c>
      <c r="B6" s="31" t="s">
        <v>64</v>
      </c>
      <c r="C6" s="31"/>
      <c r="D6" s="31"/>
      <c r="E6" s="31"/>
      <c r="F6" s="31"/>
      <c r="G6" s="30" t="s">
        <v>39</v>
      </c>
      <c r="H6" s="30" t="s">
        <v>64</v>
      </c>
    </row>
    <row r="7" spans="1:11" ht="30" x14ac:dyDescent="0.25">
      <c r="A7" s="30" t="s">
        <v>28</v>
      </c>
      <c r="B7" s="31" t="s">
        <v>58</v>
      </c>
      <c r="C7" s="31"/>
      <c r="D7" s="31"/>
      <c r="E7" s="31"/>
      <c r="F7" s="31"/>
      <c r="G7" s="31"/>
    </row>
    <row r="8" spans="1:11" x14ac:dyDescent="0.25">
      <c r="A8" s="29"/>
    </row>
    <row r="9" spans="1:11" ht="15.75" x14ac:dyDescent="0.25">
      <c r="A9" s="29"/>
      <c r="I9" s="38">
        <v>54.166666666666664</v>
      </c>
      <c r="J9" s="38">
        <v>54.166666666666664</v>
      </c>
    </row>
    <row r="10" spans="1:11" ht="15.75" x14ac:dyDescent="0.25">
      <c r="A10" s="29"/>
      <c r="I10" s="38">
        <v>57.142857142857146</v>
      </c>
      <c r="J10" s="38">
        <v>57.142857142857146</v>
      </c>
    </row>
    <row r="11" spans="1:11" ht="15.75" x14ac:dyDescent="0.25">
      <c r="A11" s="29"/>
      <c r="I11" s="38">
        <v>100</v>
      </c>
      <c r="J11" s="38">
        <v>62.5</v>
      </c>
    </row>
    <row r="12" spans="1:11" ht="15.75" x14ac:dyDescent="0.25">
      <c r="I12" s="38">
        <v>62.5</v>
      </c>
      <c r="J12" s="38">
        <v>62.5</v>
      </c>
    </row>
    <row r="13" spans="1:11" ht="15.75" x14ac:dyDescent="0.25">
      <c r="I13" s="38">
        <v>62.5</v>
      </c>
      <c r="J13" s="38">
        <v>62.5</v>
      </c>
    </row>
    <row r="14" spans="1:11" ht="15.75" x14ac:dyDescent="0.25">
      <c r="I14" s="38">
        <v>59.375</v>
      </c>
      <c r="J14" s="38">
        <v>59.375</v>
      </c>
    </row>
    <row r="15" spans="1:11" ht="15.75" x14ac:dyDescent="0.25">
      <c r="I15" s="38">
        <v>59.375</v>
      </c>
      <c r="J15" s="38">
        <v>59.375</v>
      </c>
    </row>
    <row r="16" spans="1:11" ht="15.75" x14ac:dyDescent="0.25">
      <c r="I16" s="38">
        <v>67.5</v>
      </c>
      <c r="J16" s="38">
        <v>67.5</v>
      </c>
    </row>
    <row r="17" spans="9:10" ht="15.75" x14ac:dyDescent="0.25">
      <c r="I17" s="38">
        <v>57.142857142857146</v>
      </c>
      <c r="J17" s="38">
        <v>37.5</v>
      </c>
    </row>
    <row r="18" spans="9:10" ht="15.75" x14ac:dyDescent="0.25">
      <c r="I18" s="38">
        <v>65.625</v>
      </c>
      <c r="J18" s="38">
        <v>65.625</v>
      </c>
    </row>
    <row r="19" spans="9:10" ht="15.75" x14ac:dyDescent="0.25">
      <c r="I19" s="38">
        <v>37.5</v>
      </c>
      <c r="J19" s="38">
        <v>62.5</v>
      </c>
    </row>
    <row r="20" spans="9:10" ht="15.75" x14ac:dyDescent="0.25">
      <c r="I20" s="38">
        <v>62.5</v>
      </c>
      <c r="J20" s="38">
        <v>62.5</v>
      </c>
    </row>
    <row r="21" spans="9:10" ht="15.75" x14ac:dyDescent="0.25">
      <c r="I21" s="38">
        <v>46.875</v>
      </c>
      <c r="J21" s="38">
        <v>37.5</v>
      </c>
    </row>
    <row r="22" spans="9:10" ht="15.75" x14ac:dyDescent="0.25">
      <c r="I22" s="38">
        <v>62.5</v>
      </c>
      <c r="J22" s="38">
        <v>62.5</v>
      </c>
    </row>
    <row r="23" spans="9:10" ht="15.75" x14ac:dyDescent="0.25">
      <c r="I23" s="38">
        <v>98.86363636363636</v>
      </c>
      <c r="J23" s="38">
        <v>97.727272727272734</v>
      </c>
    </row>
    <row r="24" spans="9:10" ht="15.75" x14ac:dyDescent="0.25">
      <c r="I24" s="38">
        <v>62.5</v>
      </c>
      <c r="J24" s="38">
        <v>61.53846153846154</v>
      </c>
    </row>
    <row r="25" spans="9:10" ht="15.75" x14ac:dyDescent="0.25">
      <c r="I25" s="38">
        <v>62.5</v>
      </c>
      <c r="J25" s="38">
        <v>62.5</v>
      </c>
    </row>
    <row r="26" spans="9:10" ht="15.75" x14ac:dyDescent="0.25">
      <c r="I26" s="38">
        <v>56.25</v>
      </c>
      <c r="J26" s="38">
        <v>51.953125</v>
      </c>
    </row>
    <row r="27" spans="9:10" x14ac:dyDescent="0.25">
      <c r="I27" s="39">
        <f>AVERAGE(I9:I26)</f>
        <v>63.045334295334293</v>
      </c>
      <c r="J27">
        <f>AVERAGE(J9:J26)</f>
        <v>60.383521281958792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Общий показатель</vt: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2024-10-30T03:42:34Z</dcterms:modified>
</cp:coreProperties>
</file>