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22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azar\OneDrive\Desktop\"/>
    </mc:Choice>
  </mc:AlternateContent>
  <bookViews>
    <workbookView xWindow="0" yWindow="0" windowWidth="23565" windowHeight="10995" tabRatio="847"/>
  </bookViews>
  <sheets>
    <sheet name="Кол-во групп ЕУ_сентябрь" sheetId="102" r:id="rId1"/>
    <sheet name="А-Сах" sheetId="20" r:id="rId2"/>
    <sheet name="Анива" sheetId="39" r:id="rId3"/>
    <sheet name="Долинск" sheetId="40" r:id="rId4"/>
    <sheet name="Корсаков" sheetId="64" r:id="rId5"/>
    <sheet name="Курильск" sheetId="42" r:id="rId6"/>
    <sheet name="Макаров" sheetId="65" r:id="rId7"/>
    <sheet name="Невельск" sheetId="66" r:id="rId8"/>
    <sheet name="Ноглики" sheetId="90" r:id="rId9"/>
    <sheet name="Оха" sheetId="91" r:id="rId10"/>
    <sheet name="Поронайск" sheetId="93" r:id="rId11"/>
    <sheet name="С-Курильск" sheetId="94" r:id="rId12"/>
    <sheet name="Смирных" sheetId="95" r:id="rId13"/>
    <sheet name="Томари" sheetId="96" r:id="rId14"/>
    <sheet name="Тымовск" sheetId="97" r:id="rId15"/>
    <sheet name="Углегорск" sheetId="98" r:id="rId16"/>
    <sheet name="Холмск" sheetId="92" r:id="rId17"/>
    <sheet name="Ю-Курильск" sheetId="99" r:id="rId18"/>
    <sheet name="Ю-Сахалинск" sheetId="100" r:id="rId19"/>
    <sheet name="Кол-во воспитанников" sheetId="59" r:id="rId20"/>
    <sheet name="Свод_МО" sheetId="60" r:id="rId21"/>
    <sheet name="СВОД_ДОО" sheetId="62" r:id="rId22"/>
  </sheets>
  <definedNames>
    <definedName name="_xlnm._FilterDatabase" localSheetId="2" hidden="1">Анива!$A$1:$AA$14</definedName>
    <definedName name="_xlnm._FilterDatabase" localSheetId="1" hidden="1">'А-Сах'!$A$2:$AA$8</definedName>
    <definedName name="_xlnm._FilterDatabase" localSheetId="3" hidden="1">Долинск!$A$1:$AA$14</definedName>
    <definedName name="_xlnm._FilterDatabase" localSheetId="4" hidden="1">Корсаков!$A$1:$AA$18</definedName>
    <definedName name="_xlnm._FilterDatabase" localSheetId="5" hidden="1">Курильск!$A$1:$AA$7</definedName>
    <definedName name="_xlnm._FilterDatabase" localSheetId="6" hidden="1">Макаров!$A$1:$AA$8</definedName>
    <definedName name="_xlnm._FilterDatabase" localSheetId="7" hidden="1">Невельск!$A$1:$AA$11</definedName>
    <definedName name="_xlnm._FilterDatabase" localSheetId="8" hidden="1">Ноглики!$A$1:$AA$11</definedName>
    <definedName name="_xlnm._FilterDatabase" localSheetId="9" hidden="1">Оха!$A$1:$AA$1</definedName>
    <definedName name="_xlnm._FilterDatabase" localSheetId="10" hidden="1">Поронайск!$A$1:$AA$13</definedName>
    <definedName name="_xlnm._FilterDatabase" localSheetId="21" hidden="1">СВОД_ДОО!$A$1:$EZ$204</definedName>
    <definedName name="_xlnm._FilterDatabase" localSheetId="12" hidden="1">Смирных!$A$1:$AA$11</definedName>
    <definedName name="_xlnm._FilterDatabase" localSheetId="13" hidden="1">Томари!$A$1:$AA$9</definedName>
    <definedName name="_xlnm._FilterDatabase" localSheetId="14" hidden="1">Тымовск!$A$1:$AA$16</definedName>
    <definedName name="_xlnm._FilterDatabase" localSheetId="15" hidden="1">Углегорск!$A$1:$AA$15</definedName>
    <definedName name="_xlnm._FilterDatabase" localSheetId="16" hidden="1">Холмск!$A$1:$AA$19</definedName>
    <definedName name="_xlnm._FilterDatabase" localSheetId="17" hidden="1">'Ю-Курильск'!$A$1:$AA$11</definedName>
    <definedName name="_xlnm._FilterDatabase" localSheetId="18" hidden="1">'Ю-Сахалинск'!$A$1:$AA$55</definedName>
  </definedNames>
  <calcPr calcId="162913" refMode="R1C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203" i="62" l="1"/>
  <c r="W202" i="62"/>
  <c r="W204" i="62"/>
  <c r="W139" i="62"/>
  <c r="S13" i="40" l="1"/>
  <c r="T13" i="40" s="1"/>
  <c r="S203" i="62"/>
  <c r="T203" i="62" s="1"/>
  <c r="P203" i="62"/>
  <c r="L203" i="62"/>
  <c r="J203" i="62"/>
  <c r="F203" i="62"/>
  <c r="S204" i="62"/>
  <c r="T204" i="62" s="1"/>
  <c r="P204" i="62"/>
  <c r="L204" i="62"/>
  <c r="J204" i="62"/>
  <c r="F204" i="62"/>
  <c r="S202" i="62"/>
  <c r="T202" i="62" s="1"/>
  <c r="P202" i="62"/>
  <c r="L202" i="62"/>
  <c r="J202" i="62"/>
  <c r="F202" i="62"/>
  <c r="W201" i="62"/>
  <c r="S201" i="62"/>
  <c r="T201" i="62" s="1"/>
  <c r="P201" i="62"/>
  <c r="L201" i="62"/>
  <c r="J201" i="62"/>
  <c r="F201" i="62"/>
  <c r="W194" i="62"/>
  <c r="S194" i="62"/>
  <c r="T194" i="62" s="1"/>
  <c r="P194" i="62"/>
  <c r="L194" i="62"/>
  <c r="J194" i="62"/>
  <c r="F194" i="62"/>
  <c r="W193" i="62"/>
  <c r="S193" i="62"/>
  <c r="T193" i="62" s="1"/>
  <c r="P193" i="62"/>
  <c r="L193" i="62"/>
  <c r="J193" i="62"/>
  <c r="F193" i="62"/>
  <c r="W188" i="62"/>
  <c r="S188" i="62"/>
  <c r="T188" i="62" s="1"/>
  <c r="P188" i="62"/>
  <c r="L188" i="62"/>
  <c r="J188" i="62"/>
  <c r="F188" i="62"/>
  <c r="W187" i="62"/>
  <c r="S187" i="62"/>
  <c r="T187" i="62" s="1"/>
  <c r="P187" i="62"/>
  <c r="L187" i="62"/>
  <c r="J187" i="62"/>
  <c r="F187" i="62"/>
  <c r="W186" i="62"/>
  <c r="S186" i="62"/>
  <c r="T186" i="62" s="1"/>
  <c r="P186" i="62"/>
  <c r="L186" i="62"/>
  <c r="J186" i="62"/>
  <c r="F186" i="62"/>
  <c r="W185" i="62"/>
  <c r="S185" i="62"/>
  <c r="T185" i="62" s="1"/>
  <c r="P185" i="62"/>
  <c r="L185" i="62"/>
  <c r="J185" i="62"/>
  <c r="F185" i="62"/>
  <c r="W184" i="62"/>
  <c r="S184" i="62"/>
  <c r="T184" i="62" s="1"/>
  <c r="P184" i="62"/>
  <c r="L184" i="62"/>
  <c r="J184" i="62"/>
  <c r="F184" i="62"/>
  <c r="W183" i="62"/>
  <c r="S183" i="62"/>
  <c r="T183" i="62" s="1"/>
  <c r="P183" i="62"/>
  <c r="L183" i="62"/>
  <c r="J183" i="62"/>
  <c r="F183" i="62"/>
  <c r="W170" i="62"/>
  <c r="S170" i="62"/>
  <c r="T170" i="62" s="1"/>
  <c r="P170" i="62"/>
  <c r="L170" i="62"/>
  <c r="J170" i="62"/>
  <c r="F170" i="62"/>
  <c r="W169" i="62"/>
  <c r="S169" i="62"/>
  <c r="T169" i="62" s="1"/>
  <c r="P169" i="62"/>
  <c r="L169" i="62"/>
  <c r="J169" i="62"/>
  <c r="F169" i="62"/>
  <c r="W168" i="62"/>
  <c r="S168" i="62"/>
  <c r="T168" i="62" s="1"/>
  <c r="P168" i="62"/>
  <c r="L168" i="62"/>
  <c r="J168" i="62"/>
  <c r="F168" i="62"/>
  <c r="W167" i="62"/>
  <c r="S167" i="62"/>
  <c r="T167" i="62" s="1"/>
  <c r="P167" i="62"/>
  <c r="L167" i="62"/>
  <c r="J167" i="62"/>
  <c r="F167" i="62"/>
  <c r="W166" i="62"/>
  <c r="S166" i="62"/>
  <c r="T166" i="62" s="1"/>
  <c r="P166" i="62"/>
  <c r="L166" i="62"/>
  <c r="J166" i="62"/>
  <c r="F166" i="62"/>
  <c r="W165" i="62"/>
  <c r="S165" i="62"/>
  <c r="T165" i="62" s="1"/>
  <c r="P165" i="62"/>
  <c r="L165" i="62"/>
  <c r="J165" i="62"/>
  <c r="F165" i="62"/>
  <c r="W164" i="62"/>
  <c r="S164" i="62"/>
  <c r="T164" i="62" s="1"/>
  <c r="P164" i="62"/>
  <c r="L164" i="62"/>
  <c r="J164" i="62"/>
  <c r="F164" i="62"/>
  <c r="W163" i="62"/>
  <c r="S163" i="62"/>
  <c r="T163" i="62" s="1"/>
  <c r="P163" i="62"/>
  <c r="L163" i="62"/>
  <c r="J163" i="62"/>
  <c r="F163" i="62"/>
  <c r="W162" i="62"/>
  <c r="S162" i="62"/>
  <c r="T162" i="62" s="1"/>
  <c r="P162" i="62"/>
  <c r="L162" i="62"/>
  <c r="J162" i="62"/>
  <c r="F162" i="62"/>
  <c r="W161" i="62"/>
  <c r="S161" i="62"/>
  <c r="T161" i="62" s="1"/>
  <c r="P161" i="62"/>
  <c r="L161" i="62"/>
  <c r="J161" i="62"/>
  <c r="F161" i="62"/>
  <c r="W160" i="62"/>
  <c r="S160" i="62"/>
  <c r="T160" i="62" s="1"/>
  <c r="P160" i="62"/>
  <c r="L160" i="62"/>
  <c r="J160" i="62"/>
  <c r="F160" i="62"/>
  <c r="W159" i="62"/>
  <c r="S159" i="62"/>
  <c r="T159" i="62" s="1"/>
  <c r="P159" i="62"/>
  <c r="L159" i="62"/>
  <c r="J159" i="62"/>
  <c r="F159" i="62"/>
  <c r="W158" i="62"/>
  <c r="S158" i="62"/>
  <c r="T158" i="62" s="1"/>
  <c r="P158" i="62"/>
  <c r="L158" i="62"/>
  <c r="J158" i="62"/>
  <c r="F158" i="62"/>
  <c r="W122" i="62"/>
  <c r="S122" i="62"/>
  <c r="T122" i="62" s="1"/>
  <c r="P122" i="62"/>
  <c r="L122" i="62"/>
  <c r="J122" i="62"/>
  <c r="F122" i="62"/>
  <c r="W121" i="62"/>
  <c r="S121" i="62"/>
  <c r="T121" i="62" s="1"/>
  <c r="P121" i="62"/>
  <c r="L121" i="62"/>
  <c r="J121" i="62"/>
  <c r="F121" i="62"/>
  <c r="W120" i="62"/>
  <c r="S120" i="62"/>
  <c r="T120" i="62" s="1"/>
  <c r="P120" i="62"/>
  <c r="L120" i="62"/>
  <c r="J120" i="62"/>
  <c r="F120" i="62"/>
  <c r="W119" i="62"/>
  <c r="S119" i="62"/>
  <c r="T119" i="62" s="1"/>
  <c r="P119" i="62"/>
  <c r="L119" i="62"/>
  <c r="J119" i="62"/>
  <c r="F119" i="62"/>
  <c r="W118" i="62"/>
  <c r="S118" i="62"/>
  <c r="T118" i="62" s="1"/>
  <c r="P118" i="62"/>
  <c r="L118" i="62"/>
  <c r="J118" i="62"/>
  <c r="F118" i="62"/>
  <c r="W117" i="62"/>
  <c r="S117" i="62"/>
  <c r="T117" i="62" s="1"/>
  <c r="P117" i="62"/>
  <c r="L117" i="62"/>
  <c r="J117" i="62"/>
  <c r="F117" i="62"/>
  <c r="W116" i="62"/>
  <c r="S116" i="62"/>
  <c r="T116" i="62" s="1"/>
  <c r="P116" i="62"/>
  <c r="L116" i="62"/>
  <c r="J116" i="62"/>
  <c r="F116" i="62"/>
  <c r="W115" i="62"/>
  <c r="S115" i="62"/>
  <c r="T115" i="62" s="1"/>
  <c r="P115" i="62"/>
  <c r="L115" i="62"/>
  <c r="J115" i="62"/>
  <c r="F115" i="62"/>
  <c r="W114" i="62"/>
  <c r="S114" i="62"/>
  <c r="T114" i="62" s="1"/>
  <c r="P114" i="62"/>
  <c r="L114" i="62"/>
  <c r="J114" i="62"/>
  <c r="F114" i="62"/>
  <c r="W113" i="62"/>
  <c r="S113" i="62"/>
  <c r="T113" i="62" s="1"/>
  <c r="P113" i="62"/>
  <c r="L113" i="62"/>
  <c r="J113" i="62"/>
  <c r="F113" i="62"/>
  <c r="W112" i="62"/>
  <c r="S112" i="62"/>
  <c r="T112" i="62" s="1"/>
  <c r="P112" i="62"/>
  <c r="L112" i="62"/>
  <c r="J112" i="62"/>
  <c r="F112" i="62"/>
  <c r="W111" i="62"/>
  <c r="S111" i="62"/>
  <c r="T111" i="62" s="1"/>
  <c r="P111" i="62"/>
  <c r="L111" i="62"/>
  <c r="J111" i="62"/>
  <c r="F111" i="62"/>
  <c r="W110" i="62"/>
  <c r="S110" i="62"/>
  <c r="T110" i="62" s="1"/>
  <c r="P110" i="62"/>
  <c r="L110" i="62"/>
  <c r="J110" i="62"/>
  <c r="F110" i="62"/>
  <c r="W109" i="62"/>
  <c r="S109" i="62"/>
  <c r="T109" i="62" s="1"/>
  <c r="P109" i="62"/>
  <c r="L109" i="62"/>
  <c r="J109" i="62"/>
  <c r="F109" i="62"/>
  <c r="W108" i="62"/>
  <c r="S108" i="62"/>
  <c r="T108" i="62" s="1"/>
  <c r="P108" i="62"/>
  <c r="L108" i="62"/>
  <c r="J108" i="62"/>
  <c r="F108" i="62"/>
  <c r="W107" i="62"/>
  <c r="S107" i="62"/>
  <c r="T107" i="62" s="1"/>
  <c r="P107" i="62"/>
  <c r="L107" i="62"/>
  <c r="J107" i="62"/>
  <c r="F107" i="62"/>
  <c r="W106" i="62"/>
  <c r="S106" i="62"/>
  <c r="T106" i="62" s="1"/>
  <c r="P106" i="62"/>
  <c r="L106" i="62"/>
  <c r="J106" i="62"/>
  <c r="F106" i="62"/>
  <c r="W105" i="62"/>
  <c r="S105" i="62"/>
  <c r="T105" i="62" s="1"/>
  <c r="P105" i="62"/>
  <c r="L105" i="62"/>
  <c r="J105" i="62"/>
  <c r="F105" i="62"/>
  <c r="W104" i="62"/>
  <c r="S104" i="62"/>
  <c r="T104" i="62" s="1"/>
  <c r="P104" i="62"/>
  <c r="L104" i="62"/>
  <c r="J104" i="62"/>
  <c r="F104" i="62"/>
  <c r="W103" i="62"/>
  <c r="S103" i="62"/>
  <c r="T103" i="62" s="1"/>
  <c r="P103" i="62"/>
  <c r="L103" i="62"/>
  <c r="J103" i="62"/>
  <c r="F103" i="62"/>
  <c r="W102" i="62"/>
  <c r="S102" i="62"/>
  <c r="T102" i="62" s="1"/>
  <c r="P102" i="62"/>
  <c r="L102" i="62"/>
  <c r="J102" i="62"/>
  <c r="F102" i="62"/>
  <c r="W101" i="62"/>
  <c r="S101" i="62"/>
  <c r="T101" i="62" s="1"/>
  <c r="P101" i="62"/>
  <c r="L101" i="62"/>
  <c r="J101" i="62"/>
  <c r="F101" i="62"/>
  <c r="W100" i="62"/>
  <c r="S100" i="62"/>
  <c r="T100" i="62" s="1"/>
  <c r="P100" i="62"/>
  <c r="L100" i="62"/>
  <c r="J100" i="62"/>
  <c r="F100" i="62"/>
  <c r="W99" i="62"/>
  <c r="S99" i="62"/>
  <c r="T99" i="62" s="1"/>
  <c r="P99" i="62"/>
  <c r="L99" i="62"/>
  <c r="J99" i="62"/>
  <c r="F99" i="62"/>
  <c r="W98" i="62"/>
  <c r="S98" i="62"/>
  <c r="T98" i="62" s="1"/>
  <c r="P98" i="62"/>
  <c r="L98" i="62"/>
  <c r="J98" i="62"/>
  <c r="F98" i="62"/>
  <c r="W97" i="62"/>
  <c r="S97" i="62"/>
  <c r="T97" i="62" s="1"/>
  <c r="P97" i="62"/>
  <c r="L97" i="62"/>
  <c r="J97" i="62"/>
  <c r="F97" i="62"/>
  <c r="W96" i="62"/>
  <c r="S96" i="62"/>
  <c r="T96" i="62" s="1"/>
  <c r="P96" i="62"/>
  <c r="L96" i="62"/>
  <c r="J96" i="62"/>
  <c r="F96" i="62"/>
  <c r="W95" i="62"/>
  <c r="S95" i="62"/>
  <c r="T95" i="62" s="1"/>
  <c r="P95" i="62"/>
  <c r="L95" i="62"/>
  <c r="J95" i="62"/>
  <c r="F95" i="62"/>
  <c r="W182" i="62"/>
  <c r="S182" i="62"/>
  <c r="T182" i="62" s="1"/>
  <c r="P182" i="62"/>
  <c r="L182" i="62"/>
  <c r="J182" i="62"/>
  <c r="F182" i="62"/>
  <c r="W181" i="62"/>
  <c r="S181" i="62"/>
  <c r="T181" i="62" s="1"/>
  <c r="P181" i="62"/>
  <c r="L181" i="62"/>
  <c r="J181" i="62"/>
  <c r="F181" i="62"/>
  <c r="W157" i="62"/>
  <c r="S157" i="62"/>
  <c r="T157" i="62" s="1"/>
  <c r="P157" i="62"/>
  <c r="L157" i="62"/>
  <c r="J157" i="62"/>
  <c r="F157" i="62"/>
  <c r="W94" i="62"/>
  <c r="S94" i="62"/>
  <c r="T94" i="62" s="1"/>
  <c r="P94" i="62"/>
  <c r="L94" i="62"/>
  <c r="J94" i="62"/>
  <c r="F94" i="62"/>
  <c r="W93" i="62"/>
  <c r="S93" i="62"/>
  <c r="T93" i="62" s="1"/>
  <c r="P93" i="62"/>
  <c r="L93" i="62"/>
  <c r="J93" i="62"/>
  <c r="F93" i="62"/>
  <c r="W92" i="62"/>
  <c r="S92" i="62"/>
  <c r="T92" i="62" s="1"/>
  <c r="P92" i="62"/>
  <c r="L92" i="62"/>
  <c r="J92" i="62"/>
  <c r="F92" i="62"/>
  <c r="W91" i="62"/>
  <c r="S91" i="62"/>
  <c r="T91" i="62" s="1"/>
  <c r="P91" i="62"/>
  <c r="L91" i="62"/>
  <c r="J91" i="62"/>
  <c r="F91" i="62"/>
  <c r="W90" i="62"/>
  <c r="S90" i="62"/>
  <c r="T90" i="62" s="1"/>
  <c r="P90" i="62"/>
  <c r="L90" i="62"/>
  <c r="J90" i="62"/>
  <c r="F90" i="62"/>
  <c r="F11" i="91"/>
  <c r="J11" i="91"/>
  <c r="L11" i="91"/>
  <c r="P11" i="91"/>
  <c r="S11" i="91"/>
  <c r="T11" i="91" s="1"/>
  <c r="W11" i="91"/>
  <c r="F177" i="62"/>
  <c r="J177" i="62"/>
  <c r="L177" i="62"/>
  <c r="P177" i="62"/>
  <c r="S177" i="62"/>
  <c r="T177" i="62" s="1"/>
  <c r="W177" i="62"/>
  <c r="W192" i="62"/>
  <c r="S192" i="62"/>
  <c r="T192" i="62" s="1"/>
  <c r="P192" i="62"/>
  <c r="L192" i="62"/>
  <c r="J192" i="62"/>
  <c r="F192" i="62"/>
  <c r="W180" i="62"/>
  <c r="S180" i="62"/>
  <c r="T180" i="62" s="1"/>
  <c r="P180" i="62"/>
  <c r="L180" i="62"/>
  <c r="J180" i="62"/>
  <c r="F180" i="62"/>
  <c r="W179" i="62"/>
  <c r="S179" i="62"/>
  <c r="T179" i="62" s="1"/>
  <c r="P179" i="62"/>
  <c r="L179" i="62"/>
  <c r="J179" i="62"/>
  <c r="F179" i="62"/>
  <c r="W156" i="62"/>
  <c r="S156" i="62"/>
  <c r="T156" i="62" s="1"/>
  <c r="P156" i="62"/>
  <c r="L156" i="62"/>
  <c r="J156" i="62"/>
  <c r="F156" i="62"/>
  <c r="W155" i="62"/>
  <c r="S155" i="62"/>
  <c r="T155" i="62" s="1"/>
  <c r="P155" i="62"/>
  <c r="L155" i="62"/>
  <c r="J155" i="62"/>
  <c r="F155" i="62"/>
  <c r="W154" i="62"/>
  <c r="S154" i="62"/>
  <c r="T154" i="62" s="1"/>
  <c r="P154" i="62"/>
  <c r="L154" i="62"/>
  <c r="J154" i="62"/>
  <c r="F154" i="62"/>
  <c r="W153" i="62"/>
  <c r="S153" i="62"/>
  <c r="T153" i="62" s="1"/>
  <c r="P153" i="62"/>
  <c r="L153" i="62"/>
  <c r="J153" i="62"/>
  <c r="F153" i="62"/>
  <c r="W89" i="62"/>
  <c r="S89" i="62"/>
  <c r="T89" i="62" s="1"/>
  <c r="P89" i="62"/>
  <c r="L89" i="62"/>
  <c r="J89" i="62"/>
  <c r="F89" i="62"/>
  <c r="W88" i="62"/>
  <c r="S88" i="62"/>
  <c r="T88" i="62" s="1"/>
  <c r="P88" i="62"/>
  <c r="L88" i="62"/>
  <c r="J88" i="62"/>
  <c r="F88" i="62"/>
  <c r="W87" i="62"/>
  <c r="S87" i="62"/>
  <c r="T87" i="62" s="1"/>
  <c r="P87" i="62"/>
  <c r="L87" i="62"/>
  <c r="J87" i="62"/>
  <c r="F87" i="62"/>
  <c r="W86" i="62"/>
  <c r="S86" i="62"/>
  <c r="T86" i="62" s="1"/>
  <c r="P86" i="62"/>
  <c r="L86" i="62"/>
  <c r="J86" i="62"/>
  <c r="F86" i="62"/>
  <c r="W85" i="62"/>
  <c r="S85" i="62"/>
  <c r="T85" i="62" s="1"/>
  <c r="P85" i="62"/>
  <c r="L85" i="62"/>
  <c r="J85" i="62"/>
  <c r="F85" i="62"/>
  <c r="W84" i="62"/>
  <c r="S84" i="62"/>
  <c r="T84" i="62" s="1"/>
  <c r="P84" i="62"/>
  <c r="L84" i="62"/>
  <c r="J84" i="62"/>
  <c r="F84" i="62"/>
  <c r="W83" i="62"/>
  <c r="S83" i="62"/>
  <c r="T83" i="62" s="1"/>
  <c r="P83" i="62"/>
  <c r="L83" i="62"/>
  <c r="J83" i="62"/>
  <c r="F83" i="62"/>
  <c r="W82" i="62"/>
  <c r="S82" i="62"/>
  <c r="T82" i="62" s="1"/>
  <c r="P82" i="62"/>
  <c r="L82" i="62"/>
  <c r="J82" i="62"/>
  <c r="F82" i="62"/>
  <c r="W81" i="62"/>
  <c r="S81" i="62"/>
  <c r="T81" i="62" s="1"/>
  <c r="P81" i="62"/>
  <c r="L81" i="62"/>
  <c r="J81" i="62"/>
  <c r="F81" i="62"/>
  <c r="J18" i="92"/>
  <c r="J4" i="92"/>
  <c r="J12" i="92"/>
  <c r="J5" i="92"/>
  <c r="J16" i="92"/>
  <c r="J6" i="92"/>
  <c r="J7" i="92"/>
  <c r="J8" i="92"/>
  <c r="J13" i="92"/>
  <c r="J14" i="92"/>
  <c r="J17" i="92"/>
  <c r="J9" i="92"/>
  <c r="J10" i="92"/>
  <c r="J11" i="92"/>
  <c r="J15" i="92"/>
  <c r="W152" i="62"/>
  <c r="S152" i="62"/>
  <c r="T152" i="62" s="1"/>
  <c r="P152" i="62"/>
  <c r="L152" i="62"/>
  <c r="J152" i="62"/>
  <c r="F152" i="62"/>
  <c r="W151" i="62"/>
  <c r="S151" i="62"/>
  <c r="T151" i="62" s="1"/>
  <c r="P151" i="62"/>
  <c r="L151" i="62"/>
  <c r="J151" i="62"/>
  <c r="F151" i="62"/>
  <c r="W150" i="62"/>
  <c r="S150" i="62"/>
  <c r="T150" i="62" s="1"/>
  <c r="P150" i="62"/>
  <c r="L150" i="62"/>
  <c r="J150" i="62"/>
  <c r="F150" i="62"/>
  <c r="W80" i="62"/>
  <c r="S80" i="62"/>
  <c r="T80" i="62" s="1"/>
  <c r="P80" i="62"/>
  <c r="L80" i="62"/>
  <c r="J80" i="62"/>
  <c r="F80" i="62"/>
  <c r="W79" i="62"/>
  <c r="S79" i="62"/>
  <c r="T79" i="62" s="1"/>
  <c r="P79" i="62"/>
  <c r="L79" i="62"/>
  <c r="J79" i="62"/>
  <c r="F79" i="62"/>
  <c r="W78" i="62"/>
  <c r="S78" i="62"/>
  <c r="T78" i="62" s="1"/>
  <c r="P78" i="62"/>
  <c r="L78" i="62"/>
  <c r="J78" i="62"/>
  <c r="F78" i="62"/>
  <c r="W77" i="62"/>
  <c r="S77" i="62"/>
  <c r="T77" i="62" s="1"/>
  <c r="P77" i="62"/>
  <c r="L77" i="62"/>
  <c r="J77" i="62"/>
  <c r="F77" i="62"/>
  <c r="W76" i="62"/>
  <c r="S76" i="62"/>
  <c r="T76" i="62" s="1"/>
  <c r="P76" i="62"/>
  <c r="L76" i="62"/>
  <c r="J76" i="62"/>
  <c r="F76" i="62"/>
  <c r="W75" i="62"/>
  <c r="S75" i="62"/>
  <c r="T75" i="62" s="1"/>
  <c r="P75" i="62"/>
  <c r="L75" i="62"/>
  <c r="J75" i="62"/>
  <c r="F75" i="62"/>
  <c r="W74" i="62"/>
  <c r="S74" i="62"/>
  <c r="T74" i="62" s="1"/>
  <c r="P74" i="62"/>
  <c r="L74" i="62"/>
  <c r="J74" i="62"/>
  <c r="F74" i="62"/>
  <c r="W73" i="62"/>
  <c r="S73" i="62"/>
  <c r="T73" i="62" s="1"/>
  <c r="P73" i="62"/>
  <c r="L73" i="62"/>
  <c r="J73" i="62"/>
  <c r="F73" i="62"/>
  <c r="W72" i="62"/>
  <c r="S72" i="62"/>
  <c r="T72" i="62" s="1"/>
  <c r="P72" i="62"/>
  <c r="L72" i="62"/>
  <c r="J72" i="62"/>
  <c r="F72" i="62"/>
  <c r="W149" i="62"/>
  <c r="S149" i="62"/>
  <c r="T149" i="62" s="1"/>
  <c r="P149" i="62"/>
  <c r="L149" i="62"/>
  <c r="J149" i="62"/>
  <c r="F149" i="62"/>
  <c r="W148" i="62"/>
  <c r="S148" i="62"/>
  <c r="T148" i="62" s="1"/>
  <c r="P148" i="62"/>
  <c r="L148" i="62"/>
  <c r="J148" i="62"/>
  <c r="F148" i="62"/>
  <c r="W147" i="62"/>
  <c r="S147" i="62"/>
  <c r="T147" i="62" s="1"/>
  <c r="P147" i="62"/>
  <c r="L147" i="62"/>
  <c r="J147" i="62"/>
  <c r="F147" i="62"/>
  <c r="W146" i="62"/>
  <c r="S146" i="62"/>
  <c r="T146" i="62" s="1"/>
  <c r="P146" i="62"/>
  <c r="L146" i="62"/>
  <c r="J146" i="62"/>
  <c r="F146" i="62"/>
  <c r="W145" i="62"/>
  <c r="S145" i="62"/>
  <c r="T145" i="62" s="1"/>
  <c r="P145" i="62"/>
  <c r="L145" i="62"/>
  <c r="J145" i="62"/>
  <c r="F145" i="62"/>
  <c r="W71" i="62"/>
  <c r="S71" i="62"/>
  <c r="T71" i="62" s="1"/>
  <c r="P71" i="62"/>
  <c r="L71" i="62"/>
  <c r="J71" i="62"/>
  <c r="F71" i="62"/>
  <c r="W70" i="62"/>
  <c r="S70" i="62"/>
  <c r="T70" i="62" s="1"/>
  <c r="P70" i="62"/>
  <c r="L70" i="62"/>
  <c r="J70" i="62"/>
  <c r="F70" i="62"/>
  <c r="W69" i="62"/>
  <c r="S69" i="62"/>
  <c r="T69" i="62" s="1"/>
  <c r="P69" i="62"/>
  <c r="L69" i="62"/>
  <c r="J69" i="62"/>
  <c r="F69" i="62"/>
  <c r="W68" i="62"/>
  <c r="S68" i="62"/>
  <c r="T68" i="62" s="1"/>
  <c r="P68" i="62"/>
  <c r="L68" i="62"/>
  <c r="J68" i="62"/>
  <c r="F68" i="62"/>
  <c r="W67" i="62"/>
  <c r="S67" i="62"/>
  <c r="T67" i="62" s="1"/>
  <c r="P67" i="62"/>
  <c r="L67" i="62"/>
  <c r="J67" i="62"/>
  <c r="F67" i="62"/>
  <c r="W66" i="62"/>
  <c r="S66" i="62"/>
  <c r="T66" i="62" s="1"/>
  <c r="P66" i="62"/>
  <c r="L66" i="62"/>
  <c r="J66" i="62"/>
  <c r="F66" i="62"/>
  <c r="W65" i="62"/>
  <c r="S65" i="62"/>
  <c r="T65" i="62" s="1"/>
  <c r="P65" i="62"/>
  <c r="L65" i="62"/>
  <c r="J65" i="62"/>
  <c r="F65" i="62"/>
  <c r="W64" i="62"/>
  <c r="S64" i="62"/>
  <c r="T64" i="62" s="1"/>
  <c r="P64" i="62"/>
  <c r="L64" i="62"/>
  <c r="J64" i="62"/>
  <c r="F64" i="62"/>
  <c r="W144" i="62"/>
  <c r="S144" i="62"/>
  <c r="T144" i="62" s="1"/>
  <c r="P144" i="62"/>
  <c r="L144" i="62"/>
  <c r="J144" i="62"/>
  <c r="F144" i="62"/>
  <c r="W143" i="62"/>
  <c r="S143" i="62"/>
  <c r="T143" i="62" s="1"/>
  <c r="P143" i="62"/>
  <c r="L143" i="62"/>
  <c r="J143" i="62"/>
  <c r="F143" i="62"/>
  <c r="W63" i="62"/>
  <c r="S63" i="62"/>
  <c r="T63" i="62" s="1"/>
  <c r="P63" i="62"/>
  <c r="L63" i="62"/>
  <c r="J63" i="62"/>
  <c r="F63" i="62"/>
  <c r="W62" i="62"/>
  <c r="S62" i="62"/>
  <c r="T62" i="62" s="1"/>
  <c r="P62" i="62"/>
  <c r="L62" i="62"/>
  <c r="J62" i="62"/>
  <c r="F62" i="62"/>
  <c r="W61" i="62"/>
  <c r="S61" i="62"/>
  <c r="T61" i="62" s="1"/>
  <c r="P61" i="62"/>
  <c r="L61" i="62"/>
  <c r="J61" i="62"/>
  <c r="F61" i="62"/>
  <c r="W60" i="62"/>
  <c r="S60" i="62"/>
  <c r="T60" i="62" s="1"/>
  <c r="P60" i="62"/>
  <c r="L60" i="62"/>
  <c r="J60" i="62"/>
  <c r="F60" i="62"/>
  <c r="W142" i="62"/>
  <c r="S142" i="62"/>
  <c r="T142" i="62" s="1"/>
  <c r="P142" i="62"/>
  <c r="L142" i="62"/>
  <c r="J142" i="62"/>
  <c r="F142" i="62"/>
  <c r="W59" i="62"/>
  <c r="S59" i="62"/>
  <c r="T59" i="62" s="1"/>
  <c r="P59" i="62"/>
  <c r="L59" i="62"/>
  <c r="J59" i="62"/>
  <c r="F59" i="62"/>
  <c r="W58" i="62"/>
  <c r="S58" i="62"/>
  <c r="T58" i="62" s="1"/>
  <c r="P58" i="62"/>
  <c r="L58" i="62"/>
  <c r="J58" i="62"/>
  <c r="F58" i="62"/>
  <c r="W57" i="62"/>
  <c r="S57" i="62"/>
  <c r="T57" i="62" s="1"/>
  <c r="P57" i="62"/>
  <c r="L57" i="62"/>
  <c r="J57" i="62"/>
  <c r="F57" i="62"/>
  <c r="W56" i="62"/>
  <c r="S56" i="62"/>
  <c r="T56" i="62" s="1"/>
  <c r="P56" i="62"/>
  <c r="L56" i="62"/>
  <c r="J56" i="62"/>
  <c r="F56" i="62"/>
  <c r="W55" i="62"/>
  <c r="S55" i="62"/>
  <c r="T55" i="62" s="1"/>
  <c r="P55" i="62"/>
  <c r="L55" i="62"/>
  <c r="J55" i="62"/>
  <c r="F55" i="62"/>
  <c r="W54" i="62"/>
  <c r="S54" i="62"/>
  <c r="T54" i="62" s="1"/>
  <c r="P54" i="62"/>
  <c r="L54" i="62"/>
  <c r="J54" i="62"/>
  <c r="F54" i="62"/>
  <c r="W53" i="62"/>
  <c r="S53" i="62"/>
  <c r="T53" i="62" s="1"/>
  <c r="P53" i="62"/>
  <c r="L53" i="62"/>
  <c r="J53" i="62"/>
  <c r="F53" i="62"/>
  <c r="W52" i="62"/>
  <c r="S52" i="62"/>
  <c r="T52" i="62" s="1"/>
  <c r="P52" i="62"/>
  <c r="L52" i="62"/>
  <c r="J52" i="62"/>
  <c r="F52" i="62"/>
  <c r="W178" i="62"/>
  <c r="S178" i="62"/>
  <c r="T178" i="62" s="1"/>
  <c r="P178" i="62"/>
  <c r="L178" i="62"/>
  <c r="J178" i="62"/>
  <c r="F178" i="62"/>
  <c r="W141" i="62"/>
  <c r="S141" i="62"/>
  <c r="T141" i="62" s="1"/>
  <c r="P141" i="62"/>
  <c r="L141" i="62"/>
  <c r="J141" i="62"/>
  <c r="F141" i="62"/>
  <c r="W140" i="62"/>
  <c r="S140" i="62"/>
  <c r="T140" i="62" s="1"/>
  <c r="P140" i="62"/>
  <c r="L140" i="62"/>
  <c r="J140" i="62"/>
  <c r="F140" i="62"/>
  <c r="S139" i="62"/>
  <c r="T139" i="62" s="1"/>
  <c r="P139" i="62"/>
  <c r="L139" i="62"/>
  <c r="J139" i="62"/>
  <c r="F139" i="62"/>
  <c r="W138" i="62"/>
  <c r="S138" i="62"/>
  <c r="T138" i="62" s="1"/>
  <c r="P138" i="62"/>
  <c r="L138" i="62"/>
  <c r="J138" i="62"/>
  <c r="F138" i="62"/>
  <c r="W51" i="62"/>
  <c r="S51" i="62"/>
  <c r="T51" i="62" s="1"/>
  <c r="P51" i="62"/>
  <c r="L51" i="62"/>
  <c r="J51" i="62"/>
  <c r="F51" i="62"/>
  <c r="W50" i="62"/>
  <c r="S50" i="62"/>
  <c r="T50" i="62" s="1"/>
  <c r="P50" i="62"/>
  <c r="L50" i="62"/>
  <c r="J50" i="62"/>
  <c r="F50" i="62"/>
  <c r="W49" i="62"/>
  <c r="S49" i="62"/>
  <c r="T49" i="62" s="1"/>
  <c r="P49" i="62"/>
  <c r="L49" i="62"/>
  <c r="J49" i="62"/>
  <c r="F49" i="62"/>
  <c r="W48" i="62"/>
  <c r="S48" i="62"/>
  <c r="T48" i="62" s="1"/>
  <c r="P48" i="62"/>
  <c r="L48" i="62"/>
  <c r="J48" i="62"/>
  <c r="F48" i="62"/>
  <c r="W47" i="62"/>
  <c r="S47" i="62"/>
  <c r="T47" i="62" s="1"/>
  <c r="P47" i="62"/>
  <c r="L47" i="62"/>
  <c r="J47" i="62"/>
  <c r="F47" i="62"/>
  <c r="W137" i="62"/>
  <c r="S137" i="62"/>
  <c r="T137" i="62" s="1"/>
  <c r="P137" i="62"/>
  <c r="L137" i="62"/>
  <c r="J137" i="62"/>
  <c r="F137" i="62"/>
  <c r="W46" i="62"/>
  <c r="S46" i="62"/>
  <c r="T46" i="62" s="1"/>
  <c r="P46" i="62"/>
  <c r="L46" i="62"/>
  <c r="J46" i="62"/>
  <c r="F46" i="62"/>
  <c r="W45" i="62"/>
  <c r="S45" i="62"/>
  <c r="T45" i="62" s="1"/>
  <c r="P45" i="62"/>
  <c r="L45" i="62"/>
  <c r="J45" i="62"/>
  <c r="F45" i="62"/>
  <c r="W44" i="62"/>
  <c r="S44" i="62"/>
  <c r="T44" i="62" s="1"/>
  <c r="P44" i="62"/>
  <c r="L44" i="62"/>
  <c r="J44" i="62"/>
  <c r="F44" i="62"/>
  <c r="W43" i="62"/>
  <c r="S43" i="62"/>
  <c r="T43" i="62" s="1"/>
  <c r="P43" i="62"/>
  <c r="L43" i="62"/>
  <c r="J43" i="62"/>
  <c r="F43" i="62"/>
  <c r="W42" i="62"/>
  <c r="S42" i="62"/>
  <c r="T42" i="62" s="1"/>
  <c r="P42" i="62"/>
  <c r="L42" i="62"/>
  <c r="J42" i="62"/>
  <c r="F42" i="62"/>
  <c r="W41" i="62"/>
  <c r="S41" i="62"/>
  <c r="T41" i="62" s="1"/>
  <c r="P41" i="62"/>
  <c r="L41" i="62"/>
  <c r="J41" i="62"/>
  <c r="F41" i="62"/>
  <c r="W40" i="62"/>
  <c r="S40" i="62"/>
  <c r="T40" i="62" s="1"/>
  <c r="P40" i="62"/>
  <c r="L40" i="62"/>
  <c r="J40" i="62"/>
  <c r="F40" i="62"/>
  <c r="W191" i="62"/>
  <c r="S191" i="62"/>
  <c r="T191" i="62" s="1"/>
  <c r="P191" i="62"/>
  <c r="L191" i="62"/>
  <c r="J191" i="62"/>
  <c r="F191" i="62"/>
  <c r="W190" i="62"/>
  <c r="S190" i="62"/>
  <c r="T190" i="62" s="1"/>
  <c r="P190" i="62"/>
  <c r="L190" i="62"/>
  <c r="J190" i="62"/>
  <c r="F190" i="62"/>
  <c r="W176" i="62"/>
  <c r="S176" i="62"/>
  <c r="T176" i="62" s="1"/>
  <c r="P176" i="62"/>
  <c r="L176" i="62"/>
  <c r="J176" i="62"/>
  <c r="F176" i="62"/>
  <c r="W175" i="62"/>
  <c r="S175" i="62"/>
  <c r="T175" i="62" s="1"/>
  <c r="P175" i="62"/>
  <c r="L175" i="62"/>
  <c r="J175" i="62"/>
  <c r="F175" i="62"/>
  <c r="W136" i="62"/>
  <c r="S136" i="62"/>
  <c r="T136" i="62" s="1"/>
  <c r="P136" i="62"/>
  <c r="L136" i="62"/>
  <c r="J136" i="62"/>
  <c r="F136" i="62"/>
  <c r="W135" i="62"/>
  <c r="S135" i="62"/>
  <c r="T135" i="62" s="1"/>
  <c r="P135" i="62"/>
  <c r="L135" i="62"/>
  <c r="J135" i="62"/>
  <c r="F135" i="62"/>
  <c r="W39" i="62"/>
  <c r="S39" i="62"/>
  <c r="T39" i="62" s="1"/>
  <c r="P39" i="62"/>
  <c r="L39" i="62"/>
  <c r="J39" i="62"/>
  <c r="F39" i="62"/>
  <c r="W38" i="62"/>
  <c r="S38" i="62"/>
  <c r="T38" i="62" s="1"/>
  <c r="P38" i="62"/>
  <c r="L38" i="62"/>
  <c r="J38" i="62"/>
  <c r="F38" i="62"/>
  <c r="W37" i="62"/>
  <c r="S37" i="62"/>
  <c r="T37" i="62" s="1"/>
  <c r="P37" i="62"/>
  <c r="L37" i="62"/>
  <c r="J37" i="62"/>
  <c r="F37" i="62"/>
  <c r="W36" i="62"/>
  <c r="S36" i="62"/>
  <c r="T36" i="62" s="1"/>
  <c r="P36" i="62"/>
  <c r="L36" i="62"/>
  <c r="J36" i="62"/>
  <c r="F36" i="62"/>
  <c r="W35" i="62"/>
  <c r="S35" i="62"/>
  <c r="T35" i="62" s="1"/>
  <c r="P35" i="62"/>
  <c r="L35" i="62"/>
  <c r="J35" i="62"/>
  <c r="F35" i="62"/>
  <c r="W34" i="62"/>
  <c r="S34" i="62"/>
  <c r="T34" i="62" s="1"/>
  <c r="P34" i="62"/>
  <c r="L34" i="62"/>
  <c r="J34" i="62"/>
  <c r="F34" i="62"/>
  <c r="W33" i="62"/>
  <c r="S33" i="62"/>
  <c r="T33" i="62" s="1"/>
  <c r="P33" i="62"/>
  <c r="L33" i="62"/>
  <c r="J33" i="62"/>
  <c r="F33" i="62"/>
  <c r="W32" i="62"/>
  <c r="S32" i="62"/>
  <c r="T32" i="62" s="1"/>
  <c r="P32" i="62"/>
  <c r="L32" i="62"/>
  <c r="J32" i="62"/>
  <c r="F32" i="62"/>
  <c r="W31" i="62"/>
  <c r="S31" i="62"/>
  <c r="T31" i="62" s="1"/>
  <c r="P31" i="62"/>
  <c r="L31" i="62"/>
  <c r="J31" i="62"/>
  <c r="F31" i="62"/>
  <c r="W30" i="62"/>
  <c r="S30" i="62"/>
  <c r="T30" i="62" s="1"/>
  <c r="P30" i="62"/>
  <c r="L30" i="62"/>
  <c r="J30" i="62"/>
  <c r="F30" i="62"/>
  <c r="W134" i="62"/>
  <c r="S134" i="62"/>
  <c r="T134" i="62" s="1"/>
  <c r="P134" i="62"/>
  <c r="L134" i="62"/>
  <c r="J134" i="62"/>
  <c r="F134" i="62"/>
  <c r="W29" i="62"/>
  <c r="S29" i="62"/>
  <c r="T29" i="62" s="1"/>
  <c r="P29" i="62"/>
  <c r="L29" i="62"/>
  <c r="J29" i="62"/>
  <c r="F29" i="62"/>
  <c r="W28" i="62"/>
  <c r="S28" i="62"/>
  <c r="T28" i="62" s="1"/>
  <c r="P28" i="62"/>
  <c r="L28" i="62"/>
  <c r="J28" i="62"/>
  <c r="F28" i="62"/>
  <c r="W27" i="62"/>
  <c r="S27" i="62"/>
  <c r="T27" i="62" s="1"/>
  <c r="P27" i="62"/>
  <c r="L27" i="62"/>
  <c r="J27" i="62"/>
  <c r="F27" i="62"/>
  <c r="W26" i="62"/>
  <c r="S26" i="62"/>
  <c r="T26" i="62" s="1"/>
  <c r="P26" i="62"/>
  <c r="L26" i="62"/>
  <c r="J26" i="62"/>
  <c r="F26" i="62"/>
  <c r="W198" i="62"/>
  <c r="S198" i="62"/>
  <c r="T198" i="62" s="1"/>
  <c r="P198" i="62"/>
  <c r="L198" i="62"/>
  <c r="J198" i="62"/>
  <c r="F198" i="62"/>
  <c r="W197" i="62"/>
  <c r="S197" i="62"/>
  <c r="T197" i="62" s="1"/>
  <c r="P197" i="62"/>
  <c r="L197" i="62"/>
  <c r="J197" i="62"/>
  <c r="F197" i="62"/>
  <c r="W174" i="62"/>
  <c r="S174" i="62"/>
  <c r="T174" i="62" s="1"/>
  <c r="P174" i="62"/>
  <c r="L174" i="62"/>
  <c r="J174" i="62"/>
  <c r="F174" i="62"/>
  <c r="W25" i="62"/>
  <c r="S25" i="62"/>
  <c r="T25" i="62" s="1"/>
  <c r="P25" i="62"/>
  <c r="L25" i="62"/>
  <c r="J25" i="62"/>
  <c r="F25" i="62"/>
  <c r="J5" i="42"/>
  <c r="J3" i="42"/>
  <c r="W196" i="62"/>
  <c r="S196" i="62"/>
  <c r="T196" i="62" s="1"/>
  <c r="P196" i="62"/>
  <c r="L196" i="62"/>
  <c r="J196" i="62"/>
  <c r="F196" i="62"/>
  <c r="W173" i="62"/>
  <c r="S173" i="62"/>
  <c r="T173" i="62" s="1"/>
  <c r="P173" i="62"/>
  <c r="L173" i="62"/>
  <c r="J173" i="62"/>
  <c r="F173" i="62"/>
  <c r="W172" i="62"/>
  <c r="S172" i="62"/>
  <c r="T172" i="62" s="1"/>
  <c r="P172" i="62"/>
  <c r="L172" i="62"/>
  <c r="J172" i="62"/>
  <c r="F172" i="62"/>
  <c r="W133" i="62"/>
  <c r="S133" i="62"/>
  <c r="T133" i="62" s="1"/>
  <c r="P133" i="62"/>
  <c r="L133" i="62"/>
  <c r="J133" i="62"/>
  <c r="F133" i="62"/>
  <c r="W132" i="62"/>
  <c r="S132" i="62"/>
  <c r="T132" i="62" s="1"/>
  <c r="P132" i="62"/>
  <c r="L132" i="62"/>
  <c r="J132" i="62"/>
  <c r="F132" i="62"/>
  <c r="W131" i="62"/>
  <c r="S131" i="62"/>
  <c r="T131" i="62" s="1"/>
  <c r="P131" i="62"/>
  <c r="L131" i="62"/>
  <c r="J131" i="62"/>
  <c r="F131" i="62"/>
  <c r="W130" i="62"/>
  <c r="S130" i="62"/>
  <c r="T130" i="62" s="1"/>
  <c r="P130" i="62"/>
  <c r="L130" i="62"/>
  <c r="J130" i="62"/>
  <c r="F130" i="62"/>
  <c r="W129" i="62"/>
  <c r="S129" i="62"/>
  <c r="T129" i="62" s="1"/>
  <c r="P129" i="62"/>
  <c r="L129" i="62"/>
  <c r="J129" i="62"/>
  <c r="F129" i="62"/>
  <c r="W24" i="62"/>
  <c r="S24" i="62"/>
  <c r="T24" i="62" s="1"/>
  <c r="P24" i="62"/>
  <c r="L24" i="62"/>
  <c r="J24" i="62"/>
  <c r="F24" i="62"/>
  <c r="W23" i="62"/>
  <c r="S23" i="62"/>
  <c r="T23" i="62" s="1"/>
  <c r="P23" i="62"/>
  <c r="L23" i="62"/>
  <c r="J23" i="62"/>
  <c r="F23" i="62"/>
  <c r="W22" i="62"/>
  <c r="S22" i="62"/>
  <c r="T22" i="62" s="1"/>
  <c r="P22" i="62"/>
  <c r="L22" i="62"/>
  <c r="J22" i="62"/>
  <c r="F22" i="62"/>
  <c r="W21" i="62"/>
  <c r="S21" i="62"/>
  <c r="T21" i="62" s="1"/>
  <c r="P21" i="62"/>
  <c r="L21" i="62"/>
  <c r="J21" i="62"/>
  <c r="F21" i="62"/>
  <c r="W20" i="62"/>
  <c r="S20" i="62"/>
  <c r="T20" i="62" s="1"/>
  <c r="P20" i="62"/>
  <c r="L20" i="62"/>
  <c r="J20" i="62"/>
  <c r="F20" i="62"/>
  <c r="W19" i="62"/>
  <c r="S19" i="62"/>
  <c r="T19" i="62" s="1"/>
  <c r="P19" i="62"/>
  <c r="L19" i="62"/>
  <c r="J19" i="62"/>
  <c r="F19" i="62"/>
  <c r="W18" i="62"/>
  <c r="S18" i="62"/>
  <c r="T18" i="62" s="1"/>
  <c r="P18" i="62"/>
  <c r="L18" i="62"/>
  <c r="J18" i="62"/>
  <c r="F18" i="62"/>
  <c r="W128" i="62"/>
  <c r="S128" i="62"/>
  <c r="T128" i="62" s="1"/>
  <c r="P128" i="62"/>
  <c r="L128" i="62"/>
  <c r="J128" i="62"/>
  <c r="F128" i="62"/>
  <c r="W127" i="62"/>
  <c r="S127" i="62"/>
  <c r="T127" i="62" s="1"/>
  <c r="P127" i="62"/>
  <c r="L127" i="62"/>
  <c r="J127" i="62"/>
  <c r="F127" i="62"/>
  <c r="W126" i="62"/>
  <c r="S126" i="62"/>
  <c r="T126" i="62" s="1"/>
  <c r="P126" i="62"/>
  <c r="L126" i="62"/>
  <c r="J126" i="62"/>
  <c r="F126" i="62"/>
  <c r="W17" i="62"/>
  <c r="S17" i="62"/>
  <c r="T17" i="62" s="1"/>
  <c r="P17" i="62"/>
  <c r="L17" i="62"/>
  <c r="J17" i="62"/>
  <c r="F17" i="62"/>
  <c r="W16" i="62"/>
  <c r="S16" i="62"/>
  <c r="T16" i="62" s="1"/>
  <c r="P16" i="62"/>
  <c r="L16" i="62"/>
  <c r="J16" i="62"/>
  <c r="F16" i="62"/>
  <c r="W15" i="62"/>
  <c r="S15" i="62"/>
  <c r="T15" i="62" s="1"/>
  <c r="P15" i="62"/>
  <c r="L15" i="62"/>
  <c r="J15" i="62"/>
  <c r="F15" i="62"/>
  <c r="W14" i="62"/>
  <c r="S14" i="62"/>
  <c r="T14" i="62" s="1"/>
  <c r="P14" i="62"/>
  <c r="L14" i="62"/>
  <c r="J14" i="62"/>
  <c r="F14" i="62"/>
  <c r="W13" i="62"/>
  <c r="S13" i="62"/>
  <c r="T13" i="62" s="1"/>
  <c r="P13" i="62"/>
  <c r="L13" i="62"/>
  <c r="J13" i="62"/>
  <c r="F13" i="62"/>
  <c r="W12" i="62"/>
  <c r="S12" i="62"/>
  <c r="T12" i="62" s="1"/>
  <c r="P12" i="62"/>
  <c r="L12" i="62"/>
  <c r="J12" i="62"/>
  <c r="F12" i="62"/>
  <c r="W11" i="62"/>
  <c r="S11" i="62"/>
  <c r="T11" i="62" s="1"/>
  <c r="P11" i="62"/>
  <c r="L11" i="62"/>
  <c r="J11" i="62"/>
  <c r="F11" i="62"/>
  <c r="W195" i="62"/>
  <c r="S195" i="62"/>
  <c r="T195" i="62" s="1"/>
  <c r="P195" i="62"/>
  <c r="L195" i="62"/>
  <c r="J195" i="62"/>
  <c r="F195" i="62"/>
  <c r="W189" i="62"/>
  <c r="S189" i="62"/>
  <c r="T189" i="62" s="1"/>
  <c r="P189" i="62"/>
  <c r="L189" i="62"/>
  <c r="J189" i="62"/>
  <c r="F189" i="62"/>
  <c r="W171" i="62"/>
  <c r="S171" i="62"/>
  <c r="T171" i="62" s="1"/>
  <c r="P171" i="62"/>
  <c r="L171" i="62"/>
  <c r="J171" i="62"/>
  <c r="F171" i="62"/>
  <c r="W125" i="62"/>
  <c r="S125" i="62"/>
  <c r="T125" i="62" s="1"/>
  <c r="P125" i="62"/>
  <c r="L125" i="62"/>
  <c r="J125" i="62"/>
  <c r="F125" i="62"/>
  <c r="W10" i="62"/>
  <c r="S10" i="62"/>
  <c r="T10" i="62" s="1"/>
  <c r="P10" i="62"/>
  <c r="L10" i="62"/>
  <c r="J10" i="62"/>
  <c r="F10" i="62"/>
  <c r="W9" i="62"/>
  <c r="S9" i="62"/>
  <c r="T9" i="62" s="1"/>
  <c r="P9" i="62"/>
  <c r="L9" i="62"/>
  <c r="J9" i="62"/>
  <c r="F9" i="62"/>
  <c r="W8" i="62"/>
  <c r="S8" i="62"/>
  <c r="T8" i="62" s="1"/>
  <c r="P8" i="62"/>
  <c r="L8" i="62"/>
  <c r="J8" i="62"/>
  <c r="F8" i="62"/>
  <c r="W7" i="62"/>
  <c r="S7" i="62"/>
  <c r="T7" i="62" s="1"/>
  <c r="P7" i="62"/>
  <c r="L7" i="62"/>
  <c r="J7" i="62"/>
  <c r="F7" i="62"/>
  <c r="W6" i="62"/>
  <c r="S6" i="62"/>
  <c r="T6" i="62" s="1"/>
  <c r="P6" i="62"/>
  <c r="L6" i="62"/>
  <c r="J6" i="62"/>
  <c r="F6" i="62"/>
  <c r="W5" i="62"/>
  <c r="S5" i="62"/>
  <c r="T5" i="62" s="1"/>
  <c r="P5" i="62"/>
  <c r="L5" i="62"/>
  <c r="J5" i="62"/>
  <c r="F5" i="62"/>
  <c r="W4" i="62"/>
  <c r="S4" i="62"/>
  <c r="T4" i="62" s="1"/>
  <c r="P4" i="62"/>
  <c r="L4" i="62"/>
  <c r="J4" i="62"/>
  <c r="F4" i="62"/>
  <c r="W200" i="62"/>
  <c r="S200" i="62"/>
  <c r="T200" i="62" s="1"/>
  <c r="P200" i="62"/>
  <c r="L200" i="62"/>
  <c r="J200" i="62"/>
  <c r="F200" i="62"/>
  <c r="W199" i="62"/>
  <c r="S199" i="62"/>
  <c r="T199" i="62" s="1"/>
  <c r="P199" i="62"/>
  <c r="L199" i="62"/>
  <c r="J199" i="62"/>
  <c r="F199" i="62"/>
  <c r="W124" i="62"/>
  <c r="S124" i="62"/>
  <c r="T124" i="62" s="1"/>
  <c r="P124" i="62"/>
  <c r="L124" i="62"/>
  <c r="J124" i="62"/>
  <c r="F124" i="62"/>
  <c r="W123" i="62"/>
  <c r="S123" i="62"/>
  <c r="T123" i="62" s="1"/>
  <c r="P123" i="62"/>
  <c r="L123" i="62"/>
  <c r="J123" i="62"/>
  <c r="F123" i="62"/>
  <c r="W3" i="62"/>
  <c r="S3" i="62"/>
  <c r="T3" i="62" s="1"/>
  <c r="P3" i="62"/>
  <c r="L3" i="62"/>
  <c r="J3" i="62"/>
  <c r="F3" i="62"/>
  <c r="Z202" i="62" l="1"/>
  <c r="Z116" i="62"/>
  <c r="Z95" i="62"/>
  <c r="Z162" i="62"/>
  <c r="Z93" i="62"/>
  <c r="Z98" i="62"/>
  <c r="Z100" i="62"/>
  <c r="Z101" i="62"/>
  <c r="Z106" i="62"/>
  <c r="Z108" i="62"/>
  <c r="Z109" i="62"/>
  <c r="Z114" i="62"/>
  <c r="Z117" i="62"/>
  <c r="Z122" i="62"/>
  <c r="Z159" i="62"/>
  <c r="Z160" i="62"/>
  <c r="Z165" i="62"/>
  <c r="Z167" i="62"/>
  <c r="Z168" i="62"/>
  <c r="Z185" i="62"/>
  <c r="Z187" i="62"/>
  <c r="Z188" i="62"/>
  <c r="Z204" i="62"/>
  <c r="Z90" i="62"/>
  <c r="Z181" i="62"/>
  <c r="Z111" i="62"/>
  <c r="Z119" i="62"/>
  <c r="Z194" i="62"/>
  <c r="Z91" i="62"/>
  <c r="Z182" i="62"/>
  <c r="Z97" i="62"/>
  <c r="Z102" i="62"/>
  <c r="Z105" i="62"/>
  <c r="Z110" i="62"/>
  <c r="Z113" i="62"/>
  <c r="Z118" i="62"/>
  <c r="Z121" i="62"/>
  <c r="Z161" i="62"/>
  <c r="Z164" i="62"/>
  <c r="Z169" i="62"/>
  <c r="Z184" i="62"/>
  <c r="Z193" i="62"/>
  <c r="Z103" i="62"/>
  <c r="Z170" i="62"/>
  <c r="Z92" i="62"/>
  <c r="Z94" i="62"/>
  <c r="Z99" i="62"/>
  <c r="Z107" i="62"/>
  <c r="Z115" i="62"/>
  <c r="Z158" i="62"/>
  <c r="Z166" i="62"/>
  <c r="Z186" i="62"/>
  <c r="Z203" i="62"/>
  <c r="Z96" i="62"/>
  <c r="Z104" i="62"/>
  <c r="Z112" i="62"/>
  <c r="Z120" i="62"/>
  <c r="Z163" i="62"/>
  <c r="Z183" i="62"/>
  <c r="Z201" i="62"/>
  <c r="Z157" i="62"/>
  <c r="Z84" i="62"/>
  <c r="Z73" i="62"/>
  <c r="Z177" i="62"/>
  <c r="Z11" i="91"/>
  <c r="Z129" i="62"/>
  <c r="Z196" i="62"/>
  <c r="Z136" i="62"/>
  <c r="Z62" i="62"/>
  <c r="Z8" i="62"/>
  <c r="Z22" i="62"/>
  <c r="Z34" i="62"/>
  <c r="Z37" i="62"/>
  <c r="Z70" i="62"/>
  <c r="Z150" i="62"/>
  <c r="Z155" i="62"/>
  <c r="Z17" i="62"/>
  <c r="Z51" i="62"/>
  <c r="Z31" i="62"/>
  <c r="Z42" i="62"/>
  <c r="Z89" i="62"/>
  <c r="Z200" i="62"/>
  <c r="Z191" i="62"/>
  <c r="Z137" i="62"/>
  <c r="Z57" i="62"/>
  <c r="Z142" i="62"/>
  <c r="Z71" i="62"/>
  <c r="Z74" i="62"/>
  <c r="Z3" i="62"/>
  <c r="Z124" i="62"/>
  <c r="Z199" i="62"/>
  <c r="Z4" i="62"/>
  <c r="Z5" i="62"/>
  <c r="Z195" i="62"/>
  <c r="Z16" i="62"/>
  <c r="Z126" i="62"/>
  <c r="Z20" i="62"/>
  <c r="Z133" i="62"/>
  <c r="Z26" i="62"/>
  <c r="Z29" i="62"/>
  <c r="Z30" i="62"/>
  <c r="Z35" i="62"/>
  <c r="Z36" i="62"/>
  <c r="Z39" i="62"/>
  <c r="Z190" i="62"/>
  <c r="Z41" i="62"/>
  <c r="Z44" i="62"/>
  <c r="Z48" i="62"/>
  <c r="Z139" i="62"/>
  <c r="Z178" i="62"/>
  <c r="Z53" i="62"/>
  <c r="Z56" i="62"/>
  <c r="Z58" i="62"/>
  <c r="Z59" i="62"/>
  <c r="Z63" i="62"/>
  <c r="Z143" i="62"/>
  <c r="Z65" i="62"/>
  <c r="Z68" i="62"/>
  <c r="Z146" i="62"/>
  <c r="Z149" i="62"/>
  <c r="Z76" i="62"/>
  <c r="Z79" i="62"/>
  <c r="Z82" i="62"/>
  <c r="Z83" i="62"/>
  <c r="Z153" i="62"/>
  <c r="Z154" i="62"/>
  <c r="Z123" i="62"/>
  <c r="Z6" i="62"/>
  <c r="Z9" i="62"/>
  <c r="Z15" i="62"/>
  <c r="Z25" i="62"/>
  <c r="Z175" i="62"/>
  <c r="Z50" i="62"/>
  <c r="Z151" i="62"/>
  <c r="Z125" i="62"/>
  <c r="Z189" i="62"/>
  <c r="Z11" i="62"/>
  <c r="Z13" i="62"/>
  <c r="Z127" i="62"/>
  <c r="Z24" i="62"/>
  <c r="Z131" i="62"/>
  <c r="Z172" i="62"/>
  <c r="Z197" i="62"/>
  <c r="Z27" i="62"/>
  <c r="Z134" i="62"/>
  <c r="Z33" i="62"/>
  <c r="Z43" i="62"/>
  <c r="Z46" i="62"/>
  <c r="Z47" i="62"/>
  <c r="Z140" i="62"/>
  <c r="Z141" i="62"/>
  <c r="Z52" i="62"/>
  <c r="Z54" i="62"/>
  <c r="Z55" i="62"/>
  <c r="Z61" i="62"/>
  <c r="Z66" i="62"/>
  <c r="Z67" i="62"/>
  <c r="Z147" i="62"/>
  <c r="Z148" i="62"/>
  <c r="Z77" i="62"/>
  <c r="Z78" i="62"/>
  <c r="Z85" i="62"/>
  <c r="Z88" i="62"/>
  <c r="Z156" i="62"/>
  <c r="Z192" i="62"/>
  <c r="Z7" i="62"/>
  <c r="Z10" i="62"/>
  <c r="Z12" i="62"/>
  <c r="Z128" i="62"/>
  <c r="Z18" i="62"/>
  <c r="Z21" i="62"/>
  <c r="Z132" i="62"/>
  <c r="Z173" i="62"/>
  <c r="Z198" i="62"/>
  <c r="Z28" i="62"/>
  <c r="Z32" i="62"/>
  <c r="Z135" i="62"/>
  <c r="Z176" i="62"/>
  <c r="Z40" i="62"/>
  <c r="Z45" i="62"/>
  <c r="Z49" i="62"/>
  <c r="Z138" i="62"/>
  <c r="Z60" i="62"/>
  <c r="Z144" i="62"/>
  <c r="Z64" i="62"/>
  <c r="Z145" i="62"/>
  <c r="Z72" i="62"/>
  <c r="Z75" i="62"/>
  <c r="Z80" i="62"/>
  <c r="Z152" i="62"/>
  <c r="Z86" i="62"/>
  <c r="Z87" i="62"/>
  <c r="Z179" i="62"/>
  <c r="Z180" i="62"/>
  <c r="Z81" i="62"/>
  <c r="Z69" i="62"/>
  <c r="Z38" i="62"/>
  <c r="Z174" i="62"/>
  <c r="Z19" i="62"/>
  <c r="Z23" i="62"/>
  <c r="Z130" i="62"/>
  <c r="Z14" i="62"/>
  <c r="Z171" i="62"/>
  <c r="F6" i="20"/>
  <c r="J6" i="20"/>
  <c r="L6" i="20"/>
  <c r="P6" i="20"/>
  <c r="S6" i="20"/>
  <c r="T6" i="20" s="1"/>
  <c r="W6" i="20"/>
  <c r="J5" i="90"/>
  <c r="J9" i="90"/>
  <c r="J10" i="90"/>
  <c r="J7" i="90"/>
  <c r="J8" i="90"/>
  <c r="J6" i="90"/>
  <c r="J4" i="90"/>
  <c r="J3" i="90"/>
  <c r="J3" i="66"/>
  <c r="J4" i="66"/>
  <c r="J5" i="66"/>
  <c r="J14" i="64"/>
  <c r="J15" i="64"/>
  <c r="J3" i="64"/>
  <c r="Z6" i="20" l="1"/>
  <c r="G55" i="100"/>
  <c r="S4" i="20"/>
  <c r="T4" i="20" s="1"/>
  <c r="S7" i="20"/>
  <c r="T7" i="20" s="1"/>
  <c r="S5" i="20"/>
  <c r="T5" i="20" s="1"/>
  <c r="P4" i="20"/>
  <c r="P7" i="20"/>
  <c r="P5" i="20"/>
  <c r="J4" i="20"/>
  <c r="J7" i="20"/>
  <c r="J5" i="20"/>
  <c r="L4" i="20"/>
  <c r="L7" i="20"/>
  <c r="P4" i="100" l="1"/>
  <c r="P44" i="100"/>
  <c r="P5" i="100"/>
  <c r="P31" i="100"/>
  <c r="P6" i="100"/>
  <c r="P32" i="100"/>
  <c r="P7" i="100"/>
  <c r="P8" i="100"/>
  <c r="P9" i="100"/>
  <c r="P10" i="100"/>
  <c r="P45" i="100"/>
  <c r="P11" i="100"/>
  <c r="P12" i="100"/>
  <c r="P46" i="100"/>
  <c r="P33" i="100"/>
  <c r="P13" i="100"/>
  <c r="P14" i="100"/>
  <c r="P34" i="100"/>
  <c r="P15" i="100"/>
  <c r="P35" i="100"/>
  <c r="P16" i="100"/>
  <c r="P17" i="100"/>
  <c r="P36" i="100"/>
  <c r="P37" i="100"/>
  <c r="P18" i="100"/>
  <c r="P19" i="100"/>
  <c r="P54" i="100"/>
  <c r="P20" i="100"/>
  <c r="P21" i="100"/>
  <c r="P53" i="100"/>
  <c r="P50" i="100"/>
  <c r="P22" i="100"/>
  <c r="P38" i="100"/>
  <c r="P23" i="100"/>
  <c r="P24" i="100"/>
  <c r="P25" i="100"/>
  <c r="P47" i="100"/>
  <c r="P39" i="100"/>
  <c r="P40" i="100"/>
  <c r="P41" i="100"/>
  <c r="P26" i="100"/>
  <c r="P27" i="100"/>
  <c r="P52" i="100"/>
  <c r="P48" i="100"/>
  <c r="P49" i="100"/>
  <c r="P51" i="100"/>
  <c r="P28" i="100"/>
  <c r="P43" i="100"/>
  <c r="P29" i="100"/>
  <c r="P30" i="100"/>
  <c r="P42" i="100"/>
  <c r="P3" i="100"/>
  <c r="P10" i="99"/>
  <c r="P3" i="99"/>
  <c r="P8" i="99"/>
  <c r="P4" i="99"/>
  <c r="P5" i="99"/>
  <c r="P6" i="99"/>
  <c r="P7" i="99"/>
  <c r="P9" i="99"/>
  <c r="P3" i="92"/>
  <c r="P11" i="92"/>
  <c r="P15" i="92"/>
  <c r="P9" i="98"/>
  <c r="P11" i="97"/>
  <c r="P4" i="96"/>
  <c r="P9" i="95"/>
  <c r="P6" i="93"/>
  <c r="P8" i="93"/>
  <c r="P8" i="91"/>
  <c r="P8" i="90"/>
  <c r="P6" i="66"/>
  <c r="P5" i="65"/>
  <c r="P3" i="42"/>
  <c r="P13" i="64"/>
  <c r="P15" i="64"/>
  <c r="P3" i="40"/>
  <c r="P4" i="40"/>
  <c r="P5" i="40"/>
  <c r="P6" i="40"/>
  <c r="P7" i="40"/>
  <c r="P8" i="40"/>
  <c r="P11" i="40"/>
  <c r="P12" i="40"/>
  <c r="P9" i="40"/>
  <c r="P13" i="40"/>
  <c r="P10" i="40"/>
  <c r="W11" i="39"/>
  <c r="W3" i="39"/>
  <c r="W4" i="39"/>
  <c r="W5" i="39"/>
  <c r="W6" i="39"/>
  <c r="W7" i="39"/>
  <c r="W8" i="39"/>
  <c r="W10" i="39"/>
  <c r="W12" i="39"/>
  <c r="W9" i="39"/>
  <c r="W13" i="39"/>
  <c r="P7" i="39"/>
  <c r="P3" i="20"/>
  <c r="P11" i="39"/>
  <c r="P3" i="39"/>
  <c r="P4" i="39"/>
  <c r="P5" i="39"/>
  <c r="P6" i="39"/>
  <c r="P8" i="39"/>
  <c r="P10" i="39"/>
  <c r="P12" i="39"/>
  <c r="P9" i="39"/>
  <c r="P13" i="39"/>
  <c r="P5" i="64"/>
  <c r="P6" i="64"/>
  <c r="P7" i="64"/>
  <c r="P9" i="64"/>
  <c r="P10" i="64"/>
  <c r="P8" i="64"/>
  <c r="P14" i="64"/>
  <c r="P3" i="64"/>
  <c r="P11" i="64"/>
  <c r="P16" i="64"/>
  <c r="P12" i="64"/>
  <c r="P17" i="64"/>
  <c r="P4" i="64"/>
  <c r="P5" i="42"/>
  <c r="P4" i="42"/>
  <c r="P6" i="42"/>
  <c r="P4" i="65"/>
  <c r="P7" i="65"/>
  <c r="P6" i="65"/>
  <c r="P3" i="65"/>
  <c r="P8" i="66"/>
  <c r="P9" i="66"/>
  <c r="P10" i="66"/>
  <c r="P5" i="66"/>
  <c r="P7" i="66"/>
  <c r="P3" i="66"/>
  <c r="P4" i="66"/>
  <c r="P6" i="90"/>
  <c r="P4" i="90"/>
  <c r="P5" i="90"/>
  <c r="P9" i="90"/>
  <c r="P7" i="90"/>
  <c r="P10" i="90"/>
  <c r="P3" i="90"/>
  <c r="P5" i="91"/>
  <c r="P6" i="91"/>
  <c r="P7" i="91"/>
  <c r="P4" i="91"/>
  <c r="P10" i="91"/>
  <c r="P9" i="91"/>
  <c r="P3" i="91"/>
  <c r="P4" i="93"/>
  <c r="P5" i="93"/>
  <c r="P11" i="93"/>
  <c r="P9" i="93"/>
  <c r="P7" i="93"/>
  <c r="P12" i="93"/>
  <c r="P10" i="93"/>
  <c r="P3" i="93"/>
  <c r="P3" i="94"/>
  <c r="P4" i="95"/>
  <c r="P5" i="95"/>
  <c r="P6" i="95"/>
  <c r="P7" i="95"/>
  <c r="P8" i="95"/>
  <c r="P10" i="95"/>
  <c r="P3" i="95"/>
  <c r="P5" i="96"/>
  <c r="P6" i="96"/>
  <c r="P7" i="96"/>
  <c r="P8" i="96"/>
  <c r="P3" i="96"/>
  <c r="P4" i="97"/>
  <c r="P6" i="97"/>
  <c r="P8" i="97"/>
  <c r="P10" i="97"/>
  <c r="P5" i="97"/>
  <c r="P7" i="97"/>
  <c r="P9" i="97"/>
  <c r="P15" i="97"/>
  <c r="P14" i="97"/>
  <c r="P13" i="97"/>
  <c r="P12" i="97"/>
  <c r="P3" i="97"/>
  <c r="P3" i="98"/>
  <c r="P4" i="92"/>
  <c r="P6" i="92"/>
  <c r="P7" i="92"/>
  <c r="P9" i="92"/>
  <c r="P10" i="92"/>
  <c r="P14" i="92"/>
  <c r="P12" i="92"/>
  <c r="P8" i="92"/>
  <c r="P13" i="92"/>
  <c r="P17" i="92"/>
  <c r="P18" i="92"/>
  <c r="P16" i="92"/>
  <c r="P5" i="92"/>
  <c r="P4" i="98"/>
  <c r="P12" i="98"/>
  <c r="P5" i="98"/>
  <c r="P6" i="98"/>
  <c r="P7" i="98"/>
  <c r="P8" i="98"/>
  <c r="P13" i="98"/>
  <c r="P14" i="98"/>
  <c r="P10" i="98"/>
  <c r="P11" i="98"/>
  <c r="S3" i="99"/>
  <c r="S4" i="99"/>
  <c r="S5" i="99"/>
  <c r="S6" i="99"/>
  <c r="S7" i="99"/>
  <c r="S10" i="99"/>
  <c r="S8" i="99"/>
  <c r="S9" i="99"/>
  <c r="S3" i="100"/>
  <c r="Z2" i="100"/>
  <c r="Z2" i="62" l="1"/>
  <c r="L22" i="100"/>
  <c r="L38" i="100"/>
  <c r="L50" i="100"/>
  <c r="L4" i="100"/>
  <c r="F3" i="97"/>
  <c r="J3" i="97"/>
  <c r="L3" i="97"/>
  <c r="S3" i="97"/>
  <c r="T3" i="97" s="1"/>
  <c r="W3" i="97"/>
  <c r="F12" i="97"/>
  <c r="J12" i="97"/>
  <c r="L12" i="97"/>
  <c r="S12" i="97"/>
  <c r="T12" i="97" s="1"/>
  <c r="W12" i="97"/>
  <c r="F13" i="97"/>
  <c r="J13" i="97"/>
  <c r="L13" i="97"/>
  <c r="S13" i="97"/>
  <c r="T13" i="97" s="1"/>
  <c r="W13" i="97"/>
  <c r="F4" i="97"/>
  <c r="J4" i="97"/>
  <c r="L4" i="97"/>
  <c r="S4" i="97"/>
  <c r="T4" i="97" s="1"/>
  <c r="W4" i="97"/>
  <c r="F5" i="97"/>
  <c r="J5" i="97"/>
  <c r="L5" i="97"/>
  <c r="S5" i="97"/>
  <c r="T5" i="97" s="1"/>
  <c r="W5" i="97"/>
  <c r="F6" i="97"/>
  <c r="J6" i="97"/>
  <c r="L6" i="97"/>
  <c r="S6" i="97"/>
  <c r="T6" i="97" s="1"/>
  <c r="W6" i="97"/>
  <c r="F7" i="97"/>
  <c r="J7" i="97"/>
  <c r="L7" i="97"/>
  <c r="S7" i="97"/>
  <c r="T7" i="97" s="1"/>
  <c r="W7" i="97"/>
  <c r="F8" i="97"/>
  <c r="J8" i="97"/>
  <c r="L8" i="97"/>
  <c r="S8" i="97"/>
  <c r="T8" i="97" s="1"/>
  <c r="W8" i="97"/>
  <c r="F9" i="97"/>
  <c r="J9" i="97"/>
  <c r="L9" i="97"/>
  <c r="S9" i="97"/>
  <c r="T9" i="97" s="1"/>
  <c r="W9" i="97"/>
  <c r="F10" i="97"/>
  <c r="J10" i="97"/>
  <c r="L10" i="97"/>
  <c r="S10" i="97"/>
  <c r="T10" i="97" s="1"/>
  <c r="W10" i="97"/>
  <c r="F14" i="97"/>
  <c r="J14" i="97"/>
  <c r="L14" i="97"/>
  <c r="S14" i="97"/>
  <c r="T14" i="97" s="1"/>
  <c r="W14" i="97"/>
  <c r="F15" i="97"/>
  <c r="J15" i="97"/>
  <c r="L15" i="97"/>
  <c r="S15" i="97"/>
  <c r="T15" i="97" s="1"/>
  <c r="W15" i="97"/>
  <c r="F4" i="91"/>
  <c r="J4" i="91"/>
  <c r="L4" i="91"/>
  <c r="S4" i="91"/>
  <c r="T4" i="91" s="1"/>
  <c r="W4" i="91"/>
  <c r="F10" i="91"/>
  <c r="J10" i="91"/>
  <c r="L10" i="91"/>
  <c r="S10" i="91"/>
  <c r="T10" i="91" s="1"/>
  <c r="W10" i="91"/>
  <c r="F5" i="91"/>
  <c r="J5" i="91"/>
  <c r="L5" i="91"/>
  <c r="S5" i="91"/>
  <c r="T5" i="91" s="1"/>
  <c r="W5" i="91"/>
  <c r="F6" i="91"/>
  <c r="J6" i="91"/>
  <c r="L6" i="91"/>
  <c r="S6" i="91"/>
  <c r="T6" i="91" s="1"/>
  <c r="W6" i="91"/>
  <c r="F7" i="91"/>
  <c r="J7" i="91"/>
  <c r="L7" i="91"/>
  <c r="S7" i="91"/>
  <c r="T7" i="91" s="1"/>
  <c r="W7" i="91"/>
  <c r="F8" i="91"/>
  <c r="J8" i="91"/>
  <c r="L8" i="91"/>
  <c r="S8" i="91"/>
  <c r="T8" i="91" s="1"/>
  <c r="W8" i="91"/>
  <c r="F9" i="91"/>
  <c r="J9" i="91"/>
  <c r="L9" i="91"/>
  <c r="S9" i="91"/>
  <c r="T9" i="91" s="1"/>
  <c r="W9" i="91"/>
  <c r="F5" i="90"/>
  <c r="L5" i="90"/>
  <c r="S5" i="90"/>
  <c r="T5" i="90" s="1"/>
  <c r="W5" i="90"/>
  <c r="F9" i="90"/>
  <c r="L9" i="90"/>
  <c r="S9" i="90"/>
  <c r="T9" i="90" s="1"/>
  <c r="W9" i="90"/>
  <c r="F10" i="90"/>
  <c r="L10" i="90"/>
  <c r="S10" i="90"/>
  <c r="T10" i="90" s="1"/>
  <c r="W10" i="90"/>
  <c r="F7" i="90"/>
  <c r="L7" i="90"/>
  <c r="S7" i="90"/>
  <c r="T7" i="90" s="1"/>
  <c r="W7" i="90"/>
  <c r="F8" i="90"/>
  <c r="L8" i="90"/>
  <c r="S8" i="90"/>
  <c r="T8" i="90" s="1"/>
  <c r="W8" i="90"/>
  <c r="F6" i="90"/>
  <c r="L6" i="90"/>
  <c r="S6" i="90"/>
  <c r="T6" i="90" s="1"/>
  <c r="W6" i="90"/>
  <c r="F4" i="90"/>
  <c r="L4" i="90"/>
  <c r="S4" i="90"/>
  <c r="T4" i="90" s="1"/>
  <c r="W4" i="90"/>
  <c r="F3" i="90"/>
  <c r="L3" i="90"/>
  <c r="S3" i="90"/>
  <c r="T3" i="90" s="1"/>
  <c r="W3" i="90"/>
  <c r="S15" i="64"/>
  <c r="T15" i="64" s="1"/>
  <c r="Z2" i="64"/>
  <c r="F7" i="93"/>
  <c r="J7" i="93"/>
  <c r="L7" i="93"/>
  <c r="S7" i="93"/>
  <c r="T7" i="93" s="1"/>
  <c r="W7" i="93"/>
  <c r="Z2" i="93"/>
  <c r="F6" i="93"/>
  <c r="J6" i="93"/>
  <c r="L6" i="93"/>
  <c r="S6" i="93"/>
  <c r="T6" i="93" s="1"/>
  <c r="W6" i="93"/>
  <c r="F11" i="93"/>
  <c r="J11" i="93"/>
  <c r="L11" i="93"/>
  <c r="S11" i="93"/>
  <c r="T11" i="93" s="1"/>
  <c r="W11" i="93"/>
  <c r="F10" i="93"/>
  <c r="J10" i="93"/>
  <c r="L10" i="93"/>
  <c r="S10" i="93"/>
  <c r="T10" i="93" s="1"/>
  <c r="W10" i="93"/>
  <c r="F5" i="93"/>
  <c r="J5" i="93"/>
  <c r="L5" i="93"/>
  <c r="S5" i="93"/>
  <c r="T5" i="93" s="1"/>
  <c r="W5" i="93"/>
  <c r="F9" i="93"/>
  <c r="J9" i="93"/>
  <c r="L9" i="93"/>
  <c r="S9" i="93"/>
  <c r="T9" i="93" s="1"/>
  <c r="W9" i="93"/>
  <c r="F12" i="93"/>
  <c r="J12" i="93"/>
  <c r="L12" i="93"/>
  <c r="S12" i="93"/>
  <c r="T12" i="93" s="1"/>
  <c r="W12" i="93"/>
  <c r="F4" i="93"/>
  <c r="J4" i="93"/>
  <c r="L4" i="93"/>
  <c r="S4" i="93"/>
  <c r="T4" i="93" s="1"/>
  <c r="W4" i="93"/>
  <c r="F3" i="93"/>
  <c r="J3" i="93"/>
  <c r="L3" i="93"/>
  <c r="S3" i="93"/>
  <c r="T3" i="93" s="1"/>
  <c r="W3" i="93"/>
  <c r="F8" i="93"/>
  <c r="J8" i="93"/>
  <c r="L8" i="93"/>
  <c r="S8" i="93"/>
  <c r="T8" i="93" s="1"/>
  <c r="W8" i="93"/>
  <c r="Z2" i="91"/>
  <c r="AA11" i="91" s="1"/>
  <c r="F3" i="91"/>
  <c r="J3" i="91"/>
  <c r="L3" i="91"/>
  <c r="S3" i="91"/>
  <c r="T3" i="91" s="1"/>
  <c r="W3" i="91"/>
  <c r="F13" i="40"/>
  <c r="J13" i="40"/>
  <c r="L13" i="40"/>
  <c r="W13" i="40"/>
  <c r="Z2" i="40"/>
  <c r="F9" i="40"/>
  <c r="J9" i="40"/>
  <c r="L9" i="40"/>
  <c r="S9" i="40"/>
  <c r="T9" i="40" s="1"/>
  <c r="W9" i="40"/>
  <c r="F12" i="40"/>
  <c r="J12" i="40"/>
  <c r="L12" i="40"/>
  <c r="S12" i="40"/>
  <c r="T12" i="40" s="1"/>
  <c r="W12" i="40"/>
  <c r="F11" i="40"/>
  <c r="J11" i="40"/>
  <c r="L11" i="40"/>
  <c r="S11" i="40"/>
  <c r="T11" i="40" s="1"/>
  <c r="W11" i="40"/>
  <c r="F8" i="40"/>
  <c r="J8" i="40"/>
  <c r="L8" i="40"/>
  <c r="S8" i="40"/>
  <c r="T8" i="40" s="1"/>
  <c r="W8" i="40"/>
  <c r="F7" i="40"/>
  <c r="J7" i="40"/>
  <c r="L7" i="40"/>
  <c r="S7" i="40"/>
  <c r="T7" i="40" s="1"/>
  <c r="W7" i="40"/>
  <c r="F6" i="40"/>
  <c r="J6" i="40"/>
  <c r="L6" i="40"/>
  <c r="S6" i="40"/>
  <c r="T6" i="40" s="1"/>
  <c r="W6" i="40"/>
  <c r="F5" i="40"/>
  <c r="J5" i="40"/>
  <c r="L5" i="40"/>
  <c r="S5" i="40"/>
  <c r="T5" i="40" s="1"/>
  <c r="W5" i="40"/>
  <c r="F4" i="40"/>
  <c r="J4" i="40"/>
  <c r="L4" i="40"/>
  <c r="S4" i="40"/>
  <c r="T4" i="40" s="1"/>
  <c r="W4" i="40"/>
  <c r="F3" i="40"/>
  <c r="J3" i="40"/>
  <c r="L3" i="40"/>
  <c r="S3" i="40"/>
  <c r="T3" i="40" s="1"/>
  <c r="W3" i="40"/>
  <c r="F10" i="40"/>
  <c r="J10" i="40"/>
  <c r="L10" i="40"/>
  <c r="S10" i="40"/>
  <c r="T10" i="40" s="1"/>
  <c r="W10" i="40"/>
  <c r="F9" i="95"/>
  <c r="J9" i="95"/>
  <c r="L9" i="95"/>
  <c r="S9" i="95"/>
  <c r="T9" i="95" s="1"/>
  <c r="W9" i="95"/>
  <c r="Z2" i="95"/>
  <c r="F8" i="95"/>
  <c r="J8" i="95"/>
  <c r="L8" i="95"/>
  <c r="S8" i="95"/>
  <c r="T8" i="95" s="1"/>
  <c r="W8" i="95"/>
  <c r="F10" i="95"/>
  <c r="J10" i="95"/>
  <c r="L10" i="95"/>
  <c r="S10" i="95"/>
  <c r="T10" i="95" s="1"/>
  <c r="W10" i="95"/>
  <c r="F7" i="95"/>
  <c r="J7" i="95"/>
  <c r="L7" i="95"/>
  <c r="S7" i="95"/>
  <c r="T7" i="95" s="1"/>
  <c r="W7" i="95"/>
  <c r="F6" i="95"/>
  <c r="J6" i="95"/>
  <c r="L6" i="95"/>
  <c r="S6" i="95"/>
  <c r="T6" i="95" s="1"/>
  <c r="W6" i="95"/>
  <c r="F5" i="95"/>
  <c r="J5" i="95"/>
  <c r="L5" i="95"/>
  <c r="S5" i="95"/>
  <c r="T5" i="95" s="1"/>
  <c r="W5" i="95"/>
  <c r="F4" i="95"/>
  <c r="J4" i="95"/>
  <c r="L4" i="95"/>
  <c r="S4" i="95"/>
  <c r="T4" i="95" s="1"/>
  <c r="W4" i="95"/>
  <c r="F3" i="95"/>
  <c r="J3" i="95"/>
  <c r="L3" i="95"/>
  <c r="S3" i="95"/>
  <c r="T3" i="95" s="1"/>
  <c r="W3" i="95"/>
  <c r="F3" i="94"/>
  <c r="J3" i="94"/>
  <c r="L3" i="94"/>
  <c r="S3" i="94"/>
  <c r="T3" i="94"/>
  <c r="W3" i="94"/>
  <c r="Z2" i="94"/>
  <c r="Z2" i="90"/>
  <c r="F6" i="65"/>
  <c r="J6" i="65"/>
  <c r="L6" i="65"/>
  <c r="S6" i="65"/>
  <c r="T6" i="65" s="1"/>
  <c r="W6" i="65"/>
  <c r="Z2" i="65"/>
  <c r="F7" i="65"/>
  <c r="J7" i="65"/>
  <c r="L7" i="65"/>
  <c r="S7" i="65"/>
  <c r="T7" i="65" s="1"/>
  <c r="W7" i="65"/>
  <c r="F5" i="65"/>
  <c r="J5" i="65"/>
  <c r="L5" i="65"/>
  <c r="S5" i="65"/>
  <c r="T5" i="65" s="1"/>
  <c r="W5" i="65"/>
  <c r="F4" i="65"/>
  <c r="J4" i="65"/>
  <c r="L4" i="65"/>
  <c r="S4" i="65"/>
  <c r="T4" i="65" s="1"/>
  <c r="W4" i="65"/>
  <c r="F3" i="65"/>
  <c r="J3" i="65"/>
  <c r="L3" i="65"/>
  <c r="S3" i="65"/>
  <c r="T3" i="65" s="1"/>
  <c r="W3" i="65"/>
  <c r="F7" i="99"/>
  <c r="J7" i="99"/>
  <c r="L7" i="99"/>
  <c r="T7" i="99"/>
  <c r="W7" i="99"/>
  <c r="Z2" i="99"/>
  <c r="F6" i="99"/>
  <c r="J6" i="99"/>
  <c r="L6" i="99"/>
  <c r="T6" i="99"/>
  <c r="W6" i="99"/>
  <c r="F5" i="99"/>
  <c r="J5" i="99"/>
  <c r="L5" i="99"/>
  <c r="T5" i="99"/>
  <c r="W5" i="99"/>
  <c r="F4" i="99"/>
  <c r="J4" i="99"/>
  <c r="L4" i="99"/>
  <c r="T4" i="99"/>
  <c r="W4" i="99"/>
  <c r="F8" i="99"/>
  <c r="J8" i="99"/>
  <c r="L8" i="99"/>
  <c r="T8" i="99"/>
  <c r="W8" i="99"/>
  <c r="F3" i="99"/>
  <c r="J3" i="99"/>
  <c r="L3" i="99"/>
  <c r="T3" i="99"/>
  <c r="W3" i="99"/>
  <c r="F10" i="99"/>
  <c r="J10" i="99"/>
  <c r="L10" i="99"/>
  <c r="T10" i="99"/>
  <c r="W10" i="99"/>
  <c r="F9" i="99"/>
  <c r="J9" i="99"/>
  <c r="L9" i="99"/>
  <c r="T9" i="99"/>
  <c r="W9" i="99"/>
  <c r="F14" i="64"/>
  <c r="L14" i="64"/>
  <c r="S14" i="64"/>
  <c r="T14" i="64" s="1"/>
  <c r="W14" i="64"/>
  <c r="F17" i="64"/>
  <c r="J17" i="64"/>
  <c r="L17" i="64"/>
  <c r="S17" i="64"/>
  <c r="T17" i="64" s="1"/>
  <c r="W17" i="64"/>
  <c r="F9" i="64"/>
  <c r="J9" i="64"/>
  <c r="L9" i="64"/>
  <c r="S9" i="64"/>
  <c r="T9" i="64" s="1"/>
  <c r="W9" i="64"/>
  <c r="F8" i="64"/>
  <c r="J8" i="64"/>
  <c r="L8" i="64"/>
  <c r="S8" i="64"/>
  <c r="T8" i="64" s="1"/>
  <c r="W8" i="64"/>
  <c r="F7" i="64"/>
  <c r="J7" i="64"/>
  <c r="L7" i="64"/>
  <c r="S7" i="64"/>
  <c r="T7" i="64" s="1"/>
  <c r="W7" i="64"/>
  <c r="F6" i="64"/>
  <c r="J6" i="64"/>
  <c r="L6" i="64"/>
  <c r="S6" i="64"/>
  <c r="T6" i="64" s="1"/>
  <c r="W6" i="64"/>
  <c r="F5" i="64"/>
  <c r="J5" i="64"/>
  <c r="L5" i="64"/>
  <c r="S5" i="64"/>
  <c r="T5" i="64" s="1"/>
  <c r="W5" i="64"/>
  <c r="F13" i="64"/>
  <c r="J13" i="64"/>
  <c r="L13" i="64"/>
  <c r="S13" i="64"/>
  <c r="T13" i="64" s="1"/>
  <c r="W13" i="64"/>
  <c r="F12" i="64"/>
  <c r="J12" i="64"/>
  <c r="L12" i="64"/>
  <c r="S12" i="64"/>
  <c r="T12" i="64" s="1"/>
  <c r="W12" i="64"/>
  <c r="F16" i="64"/>
  <c r="J16" i="64"/>
  <c r="L16" i="64"/>
  <c r="S16" i="64"/>
  <c r="T16" i="64" s="1"/>
  <c r="W16" i="64"/>
  <c r="F11" i="64"/>
  <c r="J11" i="64"/>
  <c r="L11" i="64"/>
  <c r="S11" i="64"/>
  <c r="T11" i="64" s="1"/>
  <c r="W11" i="64"/>
  <c r="F4" i="64"/>
  <c r="J4" i="64"/>
  <c r="L4" i="64"/>
  <c r="S4" i="64"/>
  <c r="T4" i="64" s="1"/>
  <c r="W4" i="64"/>
  <c r="F10" i="64"/>
  <c r="J10" i="64"/>
  <c r="L10" i="64"/>
  <c r="S10" i="64"/>
  <c r="T10" i="64" s="1"/>
  <c r="W10" i="64"/>
  <c r="F3" i="64"/>
  <c r="L3" i="64"/>
  <c r="S3" i="64"/>
  <c r="T3" i="64" s="1"/>
  <c r="W3" i="64"/>
  <c r="F15" i="64"/>
  <c r="L15" i="64"/>
  <c r="W15" i="64"/>
  <c r="F9" i="39"/>
  <c r="J9" i="39"/>
  <c r="L9" i="39"/>
  <c r="S9" i="39"/>
  <c r="T9" i="39" s="1"/>
  <c r="Z2" i="39"/>
  <c r="F12" i="39"/>
  <c r="J12" i="39"/>
  <c r="L12" i="39"/>
  <c r="S12" i="39"/>
  <c r="T12" i="39" s="1"/>
  <c r="F10" i="39"/>
  <c r="J10" i="39"/>
  <c r="L10" i="39"/>
  <c r="S10" i="39"/>
  <c r="T10" i="39" s="1"/>
  <c r="F8" i="39"/>
  <c r="J8" i="39"/>
  <c r="L8" i="39"/>
  <c r="S8" i="39"/>
  <c r="T8" i="39" s="1"/>
  <c r="F7" i="39"/>
  <c r="J7" i="39"/>
  <c r="L7" i="39"/>
  <c r="S7" i="39"/>
  <c r="T7" i="39" s="1"/>
  <c r="F6" i="39"/>
  <c r="J6" i="39"/>
  <c r="L6" i="39"/>
  <c r="S6" i="39"/>
  <c r="T6" i="39" s="1"/>
  <c r="F5" i="39"/>
  <c r="J5" i="39"/>
  <c r="L5" i="39"/>
  <c r="S5" i="39"/>
  <c r="T5" i="39" s="1"/>
  <c r="F4" i="39"/>
  <c r="J4" i="39"/>
  <c r="L4" i="39"/>
  <c r="S4" i="39"/>
  <c r="T4" i="39" s="1"/>
  <c r="F3" i="39"/>
  <c r="J3" i="39"/>
  <c r="L3" i="39"/>
  <c r="S3" i="39"/>
  <c r="T3" i="39" s="1"/>
  <c r="F11" i="39"/>
  <c r="J11" i="39"/>
  <c r="L11" i="39"/>
  <c r="S11" i="39"/>
  <c r="T11" i="39" s="1"/>
  <c r="F13" i="39"/>
  <c r="J13" i="39"/>
  <c r="L13" i="39"/>
  <c r="S13" i="39"/>
  <c r="T13" i="39" s="1"/>
  <c r="F6" i="42"/>
  <c r="J6" i="42"/>
  <c r="L6" i="42"/>
  <c r="S6" i="42"/>
  <c r="T6" i="42" s="1"/>
  <c r="W6" i="42"/>
  <c r="Z2" i="42"/>
  <c r="F3" i="42"/>
  <c r="L3" i="42"/>
  <c r="S3" i="42"/>
  <c r="T3" i="42" s="1"/>
  <c r="W3" i="42"/>
  <c r="F5" i="42"/>
  <c r="L5" i="42"/>
  <c r="S5" i="42"/>
  <c r="T5" i="42" s="1"/>
  <c r="W5" i="42"/>
  <c r="F4" i="42"/>
  <c r="J4" i="42"/>
  <c r="L4" i="42"/>
  <c r="S4" i="42"/>
  <c r="T4" i="42" s="1"/>
  <c r="W4" i="42"/>
  <c r="F11" i="98"/>
  <c r="J11" i="98"/>
  <c r="L11" i="98"/>
  <c r="S11" i="98"/>
  <c r="T11" i="98" s="1"/>
  <c r="W11" i="98"/>
  <c r="Z2" i="98"/>
  <c r="F10" i="98"/>
  <c r="J10" i="98"/>
  <c r="L10" i="98"/>
  <c r="S10" i="98"/>
  <c r="T10" i="98" s="1"/>
  <c r="W10" i="98"/>
  <c r="F14" i="98"/>
  <c r="J14" i="98"/>
  <c r="L14" i="98"/>
  <c r="S14" i="98"/>
  <c r="T14" i="98" s="1"/>
  <c r="W14" i="98"/>
  <c r="F9" i="98"/>
  <c r="J9" i="98"/>
  <c r="L9" i="98"/>
  <c r="S9" i="98"/>
  <c r="T9" i="98" s="1"/>
  <c r="W9" i="98"/>
  <c r="F13" i="98"/>
  <c r="J13" i="98"/>
  <c r="L13" i="98"/>
  <c r="S13" i="98"/>
  <c r="T13" i="98" s="1"/>
  <c r="W13" i="98"/>
  <c r="F8" i="98"/>
  <c r="J8" i="98"/>
  <c r="L8" i="98"/>
  <c r="S8" i="98"/>
  <c r="T8" i="98" s="1"/>
  <c r="W8" i="98"/>
  <c r="F7" i="98"/>
  <c r="J7" i="98"/>
  <c r="L7" i="98"/>
  <c r="S7" i="98"/>
  <c r="T7" i="98" s="1"/>
  <c r="W7" i="98"/>
  <c r="F6" i="98"/>
  <c r="J6" i="98"/>
  <c r="L6" i="98"/>
  <c r="S6" i="98"/>
  <c r="T6" i="98" s="1"/>
  <c r="W6" i="98"/>
  <c r="F5" i="98"/>
  <c r="J5" i="98"/>
  <c r="L5" i="98"/>
  <c r="S5" i="98"/>
  <c r="T5" i="98" s="1"/>
  <c r="W5" i="98"/>
  <c r="F12" i="98"/>
  <c r="J12" i="98"/>
  <c r="L12" i="98"/>
  <c r="S12" i="98"/>
  <c r="T12" i="98" s="1"/>
  <c r="W12" i="98"/>
  <c r="F4" i="98"/>
  <c r="J4" i="98"/>
  <c r="L4" i="98"/>
  <c r="S4" i="98"/>
  <c r="T4" i="98" s="1"/>
  <c r="W4" i="98"/>
  <c r="F3" i="98"/>
  <c r="J3" i="98"/>
  <c r="L3" i="98"/>
  <c r="S3" i="98"/>
  <c r="T3" i="98" s="1"/>
  <c r="W3" i="98"/>
  <c r="Z2" i="97"/>
  <c r="F11" i="97"/>
  <c r="J11" i="97"/>
  <c r="L11" i="97"/>
  <c r="S11" i="97"/>
  <c r="T11" i="97" s="1"/>
  <c r="W11" i="97"/>
  <c r="F5" i="20"/>
  <c r="L5" i="20"/>
  <c r="W5" i="20"/>
  <c r="Z2" i="20"/>
  <c r="AA6" i="20" s="1"/>
  <c r="F7" i="20"/>
  <c r="W7" i="20"/>
  <c r="F4" i="20"/>
  <c r="W4" i="20"/>
  <c r="F3" i="20"/>
  <c r="J3" i="20"/>
  <c r="L3" i="20"/>
  <c r="S3" i="20"/>
  <c r="T3" i="20" s="1"/>
  <c r="W3" i="20"/>
  <c r="F53" i="100"/>
  <c r="F52" i="100"/>
  <c r="F54" i="100"/>
  <c r="F44" i="100"/>
  <c r="F51" i="100"/>
  <c r="F42" i="100"/>
  <c r="F43" i="100"/>
  <c r="F16" i="100"/>
  <c r="F4" i="100"/>
  <c r="F50" i="100"/>
  <c r="F21" i="100"/>
  <c r="F19" i="100"/>
  <c r="F33" i="100"/>
  <c r="F11" i="100"/>
  <c r="F49" i="100"/>
  <c r="F39" i="100"/>
  <c r="F22" i="100"/>
  <c r="F37" i="100"/>
  <c r="F35" i="100"/>
  <c r="F46" i="100"/>
  <c r="F12" i="100"/>
  <c r="F10" i="100"/>
  <c r="F32" i="100"/>
  <c r="F6" i="100"/>
  <c r="F30" i="100"/>
  <c r="F29" i="100"/>
  <c r="F28" i="100"/>
  <c r="F48" i="100"/>
  <c r="F27" i="100"/>
  <c r="F26" i="100"/>
  <c r="F41" i="100"/>
  <c r="F40" i="100"/>
  <c r="F47" i="100"/>
  <c r="F25" i="100"/>
  <c r="F24" i="100"/>
  <c r="F23" i="100"/>
  <c r="F38" i="100"/>
  <c r="F20" i="100"/>
  <c r="F18" i="100"/>
  <c r="F36" i="100"/>
  <c r="F17" i="100"/>
  <c r="F15" i="100"/>
  <c r="F34" i="100"/>
  <c r="F14" i="100"/>
  <c r="F13" i="100"/>
  <c r="F45" i="100"/>
  <c r="F9" i="100"/>
  <c r="F8" i="100"/>
  <c r="F7" i="100"/>
  <c r="F31" i="100"/>
  <c r="F5" i="100"/>
  <c r="F3" i="100"/>
  <c r="F12" i="92"/>
  <c r="F13" i="92"/>
  <c r="F18" i="92"/>
  <c r="F17" i="92"/>
  <c r="F6" i="92"/>
  <c r="F16" i="92"/>
  <c r="F15" i="92"/>
  <c r="F9" i="92"/>
  <c r="F14" i="92"/>
  <c r="F5" i="92"/>
  <c r="F11" i="92"/>
  <c r="F10" i="92"/>
  <c r="F8" i="92"/>
  <c r="Z8" i="92" s="1"/>
  <c r="AA8" i="92" s="1"/>
  <c r="F7" i="92"/>
  <c r="F4" i="92"/>
  <c r="F3" i="92"/>
  <c r="F5" i="96"/>
  <c r="F3" i="96"/>
  <c r="F6" i="96"/>
  <c r="F8" i="96"/>
  <c r="F7" i="96"/>
  <c r="F4" i="96"/>
  <c r="F10" i="66"/>
  <c r="F9" i="66"/>
  <c r="F8" i="66"/>
  <c r="F7" i="66"/>
  <c r="F6" i="66"/>
  <c r="F5" i="66"/>
  <c r="F4" i="66"/>
  <c r="F3" i="66"/>
  <c r="I19" i="92"/>
  <c r="H19" i="92"/>
  <c r="G19" i="92"/>
  <c r="C19" i="59" s="1"/>
  <c r="W6" i="96"/>
  <c r="S6" i="96"/>
  <c r="T6" i="96" s="1"/>
  <c r="L6" i="96"/>
  <c r="J6" i="96"/>
  <c r="W5" i="96"/>
  <c r="S5" i="96"/>
  <c r="T5" i="96" s="1"/>
  <c r="L5" i="96"/>
  <c r="J5" i="96"/>
  <c r="W4" i="96"/>
  <c r="S4" i="96"/>
  <c r="T4" i="96" s="1"/>
  <c r="L4" i="96"/>
  <c r="J4" i="96"/>
  <c r="W8" i="96"/>
  <c r="S8" i="96"/>
  <c r="T8" i="96" s="1"/>
  <c r="L8" i="96"/>
  <c r="J8" i="96"/>
  <c r="W3" i="96"/>
  <c r="S3" i="96"/>
  <c r="T3" i="96" s="1"/>
  <c r="L3" i="96"/>
  <c r="J3" i="96"/>
  <c r="W7" i="96"/>
  <c r="S7" i="96"/>
  <c r="T7" i="96" s="1"/>
  <c r="L7" i="96"/>
  <c r="J7" i="96"/>
  <c r="W10" i="66"/>
  <c r="S10" i="66"/>
  <c r="T10" i="66" s="1"/>
  <c r="L10" i="66"/>
  <c r="J10" i="66"/>
  <c r="W9" i="66"/>
  <c r="S9" i="66"/>
  <c r="T9" i="66" s="1"/>
  <c r="L9" i="66"/>
  <c r="J9" i="66"/>
  <c r="W8" i="66"/>
  <c r="S8" i="66"/>
  <c r="T8" i="66" s="1"/>
  <c r="L8" i="66"/>
  <c r="J8" i="66"/>
  <c r="W7" i="66"/>
  <c r="S7" i="66"/>
  <c r="T7" i="66" s="1"/>
  <c r="L7" i="66"/>
  <c r="J7" i="66"/>
  <c r="W6" i="66"/>
  <c r="S6" i="66"/>
  <c r="T6" i="66" s="1"/>
  <c r="L6" i="66"/>
  <c r="J6" i="66"/>
  <c r="W5" i="66"/>
  <c r="S5" i="66"/>
  <c r="T5" i="66" s="1"/>
  <c r="Z5" i="66" s="1"/>
  <c r="L5" i="66"/>
  <c r="W4" i="66"/>
  <c r="S4" i="66"/>
  <c r="T4" i="66" s="1"/>
  <c r="L4" i="66"/>
  <c r="W3" i="66"/>
  <c r="S3" i="66"/>
  <c r="T3" i="66" s="1"/>
  <c r="L3" i="66"/>
  <c r="G12" i="91"/>
  <c r="C12" i="59" s="1"/>
  <c r="I11" i="66"/>
  <c r="H11" i="66"/>
  <c r="G11" i="66"/>
  <c r="C10" i="59" s="1"/>
  <c r="H7" i="42"/>
  <c r="G7" i="42"/>
  <c r="I18" i="64"/>
  <c r="H18" i="64"/>
  <c r="G18" i="64"/>
  <c r="C7" i="59" s="1"/>
  <c r="I14" i="40"/>
  <c r="H14" i="40"/>
  <c r="G14" i="40"/>
  <c r="C6" i="59" s="1"/>
  <c r="I14" i="39"/>
  <c r="H14" i="39"/>
  <c r="G14" i="39"/>
  <c r="C4" i="59" s="1"/>
  <c r="W15" i="92"/>
  <c r="S15" i="92"/>
  <c r="T15" i="92" s="1"/>
  <c r="L15" i="92"/>
  <c r="W11" i="92"/>
  <c r="S11" i="92"/>
  <c r="T11" i="92" s="1"/>
  <c r="L11" i="92"/>
  <c r="W10" i="92"/>
  <c r="S10" i="92"/>
  <c r="T10" i="92" s="1"/>
  <c r="L10" i="92"/>
  <c r="W9" i="92"/>
  <c r="S9" i="92"/>
  <c r="T9" i="92" s="1"/>
  <c r="L9" i="92"/>
  <c r="W17" i="92"/>
  <c r="S17" i="92"/>
  <c r="T17" i="92" s="1"/>
  <c r="L17" i="92"/>
  <c r="Z17" i="92"/>
  <c r="AA17" i="92" s="1"/>
  <c r="W14" i="92"/>
  <c r="S14" i="92"/>
  <c r="T14" i="92" s="1"/>
  <c r="L14" i="92"/>
  <c r="W13" i="92"/>
  <c r="Z13" i="92" s="1"/>
  <c r="AA13" i="92" s="1"/>
  <c r="S13" i="92"/>
  <c r="T13" i="92" s="1"/>
  <c r="L13" i="92"/>
  <c r="W8" i="92"/>
  <c r="S8" i="92"/>
  <c r="T8" i="92" s="1"/>
  <c r="L8" i="92"/>
  <c r="W7" i="92"/>
  <c r="Z7" i="92" s="1"/>
  <c r="AA7" i="92" s="1"/>
  <c r="S7" i="92"/>
  <c r="T7" i="92" s="1"/>
  <c r="L7" i="92"/>
  <c r="W6" i="92"/>
  <c r="S6" i="92"/>
  <c r="T6" i="92" s="1"/>
  <c r="L6" i="92"/>
  <c r="W16" i="92"/>
  <c r="S16" i="92"/>
  <c r="T16" i="92" s="1"/>
  <c r="L16" i="92"/>
  <c r="W5" i="92"/>
  <c r="S5" i="92"/>
  <c r="T5" i="92" s="1"/>
  <c r="L5" i="92"/>
  <c r="W12" i="92"/>
  <c r="S12" i="92"/>
  <c r="T12" i="92" s="1"/>
  <c r="L12" i="92"/>
  <c r="W4" i="92"/>
  <c r="S4" i="92"/>
  <c r="T4" i="92" s="1"/>
  <c r="L4" i="92"/>
  <c r="W18" i="92"/>
  <c r="S18" i="92"/>
  <c r="T18" i="92" s="1"/>
  <c r="L18" i="92"/>
  <c r="W3" i="92"/>
  <c r="S3" i="92"/>
  <c r="T3" i="92" s="1"/>
  <c r="L3" i="92"/>
  <c r="J3" i="92"/>
  <c r="S4" i="100"/>
  <c r="T4" i="100" s="1"/>
  <c r="S44" i="100"/>
  <c r="T44" i="100" s="1"/>
  <c r="S5" i="100"/>
  <c r="T5" i="100" s="1"/>
  <c r="S31" i="100"/>
  <c r="T31" i="100" s="1"/>
  <c r="S6" i="100"/>
  <c r="T6" i="100" s="1"/>
  <c r="S32" i="100"/>
  <c r="T32" i="100" s="1"/>
  <c r="S7" i="100"/>
  <c r="T7" i="100" s="1"/>
  <c r="S8" i="100"/>
  <c r="T8" i="100" s="1"/>
  <c r="S9" i="100"/>
  <c r="T9" i="100" s="1"/>
  <c r="S10" i="100"/>
  <c r="T10" i="100" s="1"/>
  <c r="S45" i="100"/>
  <c r="T45" i="100" s="1"/>
  <c r="S11" i="100"/>
  <c r="T11" i="100" s="1"/>
  <c r="S12" i="100"/>
  <c r="T12" i="100" s="1"/>
  <c r="S46" i="100"/>
  <c r="T46" i="100" s="1"/>
  <c r="S33" i="100"/>
  <c r="T33" i="100" s="1"/>
  <c r="S13" i="100"/>
  <c r="T13" i="100" s="1"/>
  <c r="S14" i="100"/>
  <c r="T14" i="100" s="1"/>
  <c r="S34" i="100"/>
  <c r="T34" i="100" s="1"/>
  <c r="S15" i="100"/>
  <c r="T15" i="100" s="1"/>
  <c r="S35" i="100"/>
  <c r="T35" i="100" s="1"/>
  <c r="S16" i="100"/>
  <c r="T16" i="100" s="1"/>
  <c r="S17" i="100"/>
  <c r="T17" i="100" s="1"/>
  <c r="S36" i="100"/>
  <c r="T36" i="100" s="1"/>
  <c r="S37" i="100"/>
  <c r="T37" i="100" s="1"/>
  <c r="S18" i="100"/>
  <c r="T18" i="100" s="1"/>
  <c r="S19" i="100"/>
  <c r="T19" i="100" s="1"/>
  <c r="S54" i="100"/>
  <c r="T54" i="100" s="1"/>
  <c r="S20" i="100"/>
  <c r="T20" i="100" s="1"/>
  <c r="S21" i="100"/>
  <c r="T21" i="100" s="1"/>
  <c r="S53" i="100"/>
  <c r="T53" i="100" s="1"/>
  <c r="S50" i="100"/>
  <c r="T50" i="100" s="1"/>
  <c r="S22" i="100"/>
  <c r="T22" i="100" s="1"/>
  <c r="S38" i="100"/>
  <c r="T38" i="100" s="1"/>
  <c r="S23" i="100"/>
  <c r="T23" i="100" s="1"/>
  <c r="S24" i="100"/>
  <c r="T24" i="100" s="1"/>
  <c r="S25" i="100"/>
  <c r="T25" i="100" s="1"/>
  <c r="S47" i="100"/>
  <c r="T47" i="100" s="1"/>
  <c r="S39" i="100"/>
  <c r="T39" i="100" s="1"/>
  <c r="S40" i="100"/>
  <c r="T40" i="100" s="1"/>
  <c r="S41" i="100"/>
  <c r="T41" i="100" s="1"/>
  <c r="S26" i="100"/>
  <c r="T26" i="100" s="1"/>
  <c r="S27" i="100"/>
  <c r="T27" i="100" s="1"/>
  <c r="S52" i="100"/>
  <c r="T52" i="100" s="1"/>
  <c r="S48" i="100"/>
  <c r="T48" i="100" s="1"/>
  <c r="S49" i="100"/>
  <c r="T49" i="100" s="1"/>
  <c r="S51" i="100"/>
  <c r="T51" i="100" s="1"/>
  <c r="S28" i="100"/>
  <c r="T28" i="100" s="1"/>
  <c r="S43" i="100"/>
  <c r="T43" i="100" s="1"/>
  <c r="S29" i="100"/>
  <c r="T29" i="100" s="1"/>
  <c r="S30" i="100"/>
  <c r="T30" i="100" s="1"/>
  <c r="S42" i="100"/>
  <c r="T42" i="100" s="1"/>
  <c r="T3" i="100"/>
  <c r="F226" i="102"/>
  <c r="E226" i="102"/>
  <c r="D226" i="102"/>
  <c r="Z2" i="66"/>
  <c r="J30" i="100"/>
  <c r="J42" i="100"/>
  <c r="I55" i="100"/>
  <c r="H55" i="100"/>
  <c r="C21" i="59"/>
  <c r="J4" i="100"/>
  <c r="W4" i="100"/>
  <c r="J44" i="100"/>
  <c r="L44" i="100"/>
  <c r="W44" i="100"/>
  <c r="J5" i="100"/>
  <c r="L5" i="100"/>
  <c r="W5" i="100"/>
  <c r="J31" i="100"/>
  <c r="L31" i="100"/>
  <c r="W31" i="100"/>
  <c r="J6" i="100"/>
  <c r="Z6" i="100" s="1"/>
  <c r="AA6" i="100" s="1"/>
  <c r="L6" i="100"/>
  <c r="W6" i="100"/>
  <c r="J32" i="100"/>
  <c r="L32" i="100"/>
  <c r="W32" i="100"/>
  <c r="J7" i="100"/>
  <c r="L7" i="100"/>
  <c r="W7" i="100"/>
  <c r="J8" i="100"/>
  <c r="L8" i="100"/>
  <c r="W8" i="100"/>
  <c r="J9" i="100"/>
  <c r="L9" i="100"/>
  <c r="W9" i="100"/>
  <c r="J10" i="100"/>
  <c r="L10" i="100"/>
  <c r="W10" i="100"/>
  <c r="J45" i="100"/>
  <c r="L45" i="100"/>
  <c r="W45" i="100"/>
  <c r="J11" i="100"/>
  <c r="L11" i="100"/>
  <c r="W11" i="100"/>
  <c r="J12" i="100"/>
  <c r="L12" i="100"/>
  <c r="W12" i="100"/>
  <c r="J46" i="100"/>
  <c r="L46" i="100"/>
  <c r="W46" i="100"/>
  <c r="J33" i="100"/>
  <c r="L33" i="100"/>
  <c r="W33" i="100"/>
  <c r="J13" i="100"/>
  <c r="L13" i="100"/>
  <c r="W13" i="100"/>
  <c r="J14" i="100"/>
  <c r="Z14" i="100" s="1"/>
  <c r="AA14" i="100" s="1"/>
  <c r="L14" i="100"/>
  <c r="W14" i="100"/>
  <c r="J34" i="100"/>
  <c r="Z34" i="100" s="1"/>
  <c r="AA34" i="100" s="1"/>
  <c r="L34" i="100"/>
  <c r="W34" i="100"/>
  <c r="J15" i="100"/>
  <c r="L15" i="100"/>
  <c r="W15" i="100"/>
  <c r="J35" i="100"/>
  <c r="L35" i="100"/>
  <c r="W35" i="100"/>
  <c r="J16" i="100"/>
  <c r="Z16" i="100" s="1"/>
  <c r="AA16" i="100" s="1"/>
  <c r="L16" i="100"/>
  <c r="W16" i="100"/>
  <c r="J17" i="100"/>
  <c r="Z17" i="100" s="1"/>
  <c r="AA17" i="100" s="1"/>
  <c r="L17" i="100"/>
  <c r="W17" i="100"/>
  <c r="J36" i="100"/>
  <c r="L36" i="100"/>
  <c r="W36" i="100"/>
  <c r="J37" i="100"/>
  <c r="L37" i="100"/>
  <c r="W37" i="100"/>
  <c r="J18" i="100"/>
  <c r="L18" i="100"/>
  <c r="W18" i="100"/>
  <c r="J19" i="100"/>
  <c r="Z19" i="100" s="1"/>
  <c r="AA19" i="100" s="1"/>
  <c r="L19" i="100"/>
  <c r="W19" i="100"/>
  <c r="J54" i="100"/>
  <c r="L54" i="100"/>
  <c r="W54" i="100"/>
  <c r="J20" i="100"/>
  <c r="L20" i="100"/>
  <c r="W20" i="100"/>
  <c r="J21" i="100"/>
  <c r="L21" i="100"/>
  <c r="W21" i="100"/>
  <c r="J53" i="100"/>
  <c r="Z53" i="100" s="1"/>
  <c r="AA53" i="100" s="1"/>
  <c r="L53" i="100"/>
  <c r="W53" i="100"/>
  <c r="J50" i="100"/>
  <c r="W50" i="100"/>
  <c r="J22" i="100"/>
  <c r="W22" i="100"/>
  <c r="J38" i="100"/>
  <c r="W38" i="100"/>
  <c r="J23" i="100"/>
  <c r="L23" i="100"/>
  <c r="W23" i="100"/>
  <c r="J24" i="100"/>
  <c r="L24" i="100"/>
  <c r="W24" i="100"/>
  <c r="J25" i="100"/>
  <c r="L25" i="100"/>
  <c r="W25" i="100"/>
  <c r="J47" i="100"/>
  <c r="L47" i="100"/>
  <c r="W47" i="100"/>
  <c r="J39" i="100"/>
  <c r="Z39" i="100" s="1"/>
  <c r="AA39" i="100" s="1"/>
  <c r="L39" i="100"/>
  <c r="W39" i="100"/>
  <c r="J40" i="100"/>
  <c r="L40" i="100"/>
  <c r="W40" i="100"/>
  <c r="J41" i="100"/>
  <c r="L41" i="100"/>
  <c r="W41" i="100"/>
  <c r="J26" i="100"/>
  <c r="L26" i="100"/>
  <c r="W26" i="100"/>
  <c r="J27" i="100"/>
  <c r="L27" i="100"/>
  <c r="W27" i="100"/>
  <c r="J52" i="100"/>
  <c r="L52" i="100"/>
  <c r="W52" i="100"/>
  <c r="J48" i="100"/>
  <c r="L48" i="100"/>
  <c r="W48" i="100"/>
  <c r="J49" i="100"/>
  <c r="L49" i="100"/>
  <c r="W49" i="100"/>
  <c r="J51" i="100"/>
  <c r="Z51" i="100" s="1"/>
  <c r="AA51" i="100" s="1"/>
  <c r="L51" i="100"/>
  <c r="W51" i="100"/>
  <c r="J28" i="100"/>
  <c r="L28" i="100"/>
  <c r="W28" i="100"/>
  <c r="J43" i="100"/>
  <c r="L43" i="100"/>
  <c r="W43" i="100"/>
  <c r="J29" i="100"/>
  <c r="L29" i="100"/>
  <c r="W29" i="100"/>
  <c r="L30" i="100"/>
  <c r="W30" i="100"/>
  <c r="L42" i="100"/>
  <c r="W42" i="100"/>
  <c r="J3" i="100"/>
  <c r="L3" i="100"/>
  <c r="W3" i="100"/>
  <c r="Z2" i="96"/>
  <c r="Z2" i="92"/>
  <c r="D20" i="102"/>
  <c r="E20" i="102"/>
  <c r="F20" i="102"/>
  <c r="D14" i="102"/>
  <c r="D59" i="102"/>
  <c r="E59" i="102"/>
  <c r="F59" i="102"/>
  <c r="I8" i="20"/>
  <c r="H8" i="20"/>
  <c r="G8" i="20"/>
  <c r="C5" i="59" s="1"/>
  <c r="F171" i="102"/>
  <c r="E171" i="102"/>
  <c r="D171" i="102"/>
  <c r="F162" i="102"/>
  <c r="E162" i="102"/>
  <c r="D162" i="102"/>
  <c r="F145" i="102"/>
  <c r="E145" i="102"/>
  <c r="D145" i="102"/>
  <c r="F131" i="102"/>
  <c r="E131" i="102"/>
  <c r="D131" i="102"/>
  <c r="F117" i="102"/>
  <c r="E117" i="102"/>
  <c r="D117" i="102"/>
  <c r="F110" i="102"/>
  <c r="E110" i="102"/>
  <c r="D110" i="102"/>
  <c r="F101" i="102"/>
  <c r="E101" i="102"/>
  <c r="D101" i="102"/>
  <c r="F99" i="102"/>
  <c r="E99" i="102"/>
  <c r="D99" i="102"/>
  <c r="F88" i="102"/>
  <c r="E88" i="102"/>
  <c r="D88" i="102"/>
  <c r="F78" i="102"/>
  <c r="E78" i="102"/>
  <c r="D78" i="102"/>
  <c r="F69" i="102"/>
  <c r="E69" i="102"/>
  <c r="D69" i="102"/>
  <c r="F53" i="102"/>
  <c r="E53" i="102"/>
  <c r="D53" i="102"/>
  <c r="F48" i="102"/>
  <c r="E48" i="102"/>
  <c r="D48" i="102"/>
  <c r="F32" i="102"/>
  <c r="E32" i="102"/>
  <c r="D32" i="102"/>
  <c r="F14" i="102"/>
  <c r="E14" i="102"/>
  <c r="H11" i="99"/>
  <c r="G11" i="99"/>
  <c r="C20" i="59"/>
  <c r="I8" i="65"/>
  <c r="H8" i="65"/>
  <c r="G8" i="65"/>
  <c r="C9" i="59" s="1"/>
  <c r="I7" i="42"/>
  <c r="C8" i="59"/>
  <c r="I11" i="90"/>
  <c r="H11" i="90"/>
  <c r="G11" i="90"/>
  <c r="C11" i="59"/>
  <c r="H12" i="91"/>
  <c r="I12" i="91"/>
  <c r="G13" i="93"/>
  <c r="C13" i="59"/>
  <c r="G4" i="94"/>
  <c r="C14" i="59" s="1"/>
  <c r="G11" i="95"/>
  <c r="C15" i="59" s="1"/>
  <c r="G9" i="96"/>
  <c r="C16" i="59" s="1"/>
  <c r="G16" i="97"/>
  <c r="C17" i="59"/>
  <c r="G15" i="98"/>
  <c r="C18" i="59" s="1"/>
  <c r="I11" i="99"/>
  <c r="I15" i="98"/>
  <c r="H15" i="98"/>
  <c r="I16" i="97"/>
  <c r="H16" i="97"/>
  <c r="I9" i="96"/>
  <c r="H9" i="96"/>
  <c r="I11" i="95"/>
  <c r="H11" i="95"/>
  <c r="I4" i="94"/>
  <c r="H4" i="94"/>
  <c r="I13" i="93"/>
  <c r="H13" i="93"/>
  <c r="AA202" i="62" l="1"/>
  <c r="AA116" i="62"/>
  <c r="AA112" i="62"/>
  <c r="AA193" i="62"/>
  <c r="AA111" i="62"/>
  <c r="AA108" i="62"/>
  <c r="AA166" i="62"/>
  <c r="AA105" i="62"/>
  <c r="AA165" i="62"/>
  <c r="AA163" i="62"/>
  <c r="AA103" i="62"/>
  <c r="AA194" i="62"/>
  <c r="AA114" i="62"/>
  <c r="AA120" i="62"/>
  <c r="AA113" i="62"/>
  <c r="AA168" i="62"/>
  <c r="AA95" i="62"/>
  <c r="AA186" i="62"/>
  <c r="AA161" i="62"/>
  <c r="AA188" i="62"/>
  <c r="AA98" i="62"/>
  <c r="AA99" i="62"/>
  <c r="AA91" i="62"/>
  <c r="AA117" i="62"/>
  <c r="AA96" i="62"/>
  <c r="AA169" i="62"/>
  <c r="AA90" i="62"/>
  <c r="AA101" i="62"/>
  <c r="AA203" i="62"/>
  <c r="AA97" i="62"/>
  <c r="AA159" i="62"/>
  <c r="AA115" i="62"/>
  <c r="AA107" i="62"/>
  <c r="AA110" i="62"/>
  <c r="AA167" i="62"/>
  <c r="AA183" i="62"/>
  <c r="AA184" i="62"/>
  <c r="AA181" i="62"/>
  <c r="AA106" i="62"/>
  <c r="AA158" i="62"/>
  <c r="AA118" i="62"/>
  <c r="AA185" i="62"/>
  <c r="AA162" i="62"/>
  <c r="AA92" i="62"/>
  <c r="AA119" i="62"/>
  <c r="AA109" i="62"/>
  <c r="AA201" i="62"/>
  <c r="AA170" i="62"/>
  <c r="AA182" i="62"/>
  <c r="AA122" i="62"/>
  <c r="AA104" i="62"/>
  <c r="AA121" i="62"/>
  <c r="AA187" i="62"/>
  <c r="AA93" i="62"/>
  <c r="AA94" i="62"/>
  <c r="AA102" i="62"/>
  <c r="AA160" i="62"/>
  <c r="AA157" i="62"/>
  <c r="AA164" i="62"/>
  <c r="AA204" i="62"/>
  <c r="AA100" i="62"/>
  <c r="AA177" i="62"/>
  <c r="Z41" i="100"/>
  <c r="AA41" i="100" s="1"/>
  <c r="Z43" i="100"/>
  <c r="AA43" i="100" s="1"/>
  <c r="Z38" i="100"/>
  <c r="AA38" i="100" s="1"/>
  <c r="Z50" i="100"/>
  <c r="AA50" i="100" s="1"/>
  <c r="Z36" i="100"/>
  <c r="AA36" i="100" s="1"/>
  <c r="Z15" i="100"/>
  <c r="AA15" i="100" s="1"/>
  <c r="Z33" i="100"/>
  <c r="AA33" i="100" s="1"/>
  <c r="Z7" i="100"/>
  <c r="AA7" i="100" s="1"/>
  <c r="Z5" i="100"/>
  <c r="AA5" i="100" s="1"/>
  <c r="Z52" i="100"/>
  <c r="AA52" i="100" s="1"/>
  <c r="Z29" i="100"/>
  <c r="AA29" i="100" s="1"/>
  <c r="Z13" i="100"/>
  <c r="AA13" i="100" s="1"/>
  <c r="Z11" i="100"/>
  <c r="AA11" i="100" s="1"/>
  <c r="Z8" i="100"/>
  <c r="AA8" i="100" s="1"/>
  <c r="Z31" i="100"/>
  <c r="AA31" i="100" s="1"/>
  <c r="Z4" i="100"/>
  <c r="AA4" i="100" s="1"/>
  <c r="Z27" i="100"/>
  <c r="AA27" i="100" s="1"/>
  <c r="Z23" i="100"/>
  <c r="AA23" i="100" s="1"/>
  <c r="Z10" i="100"/>
  <c r="AA10" i="100" s="1"/>
  <c r="Z32" i="100"/>
  <c r="AA32" i="100" s="1"/>
  <c r="Z3" i="100"/>
  <c r="AA3" i="100" s="1"/>
  <c r="Z21" i="100"/>
  <c r="AA21" i="100" s="1"/>
  <c r="Z18" i="100"/>
  <c r="AA18" i="100" s="1"/>
  <c r="Z30" i="100"/>
  <c r="AA30" i="100" s="1"/>
  <c r="Z12" i="100"/>
  <c r="AA12" i="100" s="1"/>
  <c r="Z9" i="100"/>
  <c r="AA9" i="100" s="1"/>
  <c r="AA31" i="62"/>
  <c r="AA42" i="62"/>
  <c r="AA34" i="62"/>
  <c r="AA62" i="62"/>
  <c r="AA8" i="62"/>
  <c r="AA22" i="62"/>
  <c r="AA136" i="62"/>
  <c r="AA37" i="62"/>
  <c r="AA51" i="62"/>
  <c r="AA70" i="62"/>
  <c r="AA89" i="62"/>
  <c r="AA129" i="62"/>
  <c r="AA84" i="62"/>
  <c r="AA196" i="62"/>
  <c r="AA155" i="62"/>
  <c r="AA17" i="62"/>
  <c r="AA150" i="62"/>
  <c r="AA73" i="62"/>
  <c r="AA69" i="62"/>
  <c r="AA21" i="62"/>
  <c r="AA131" i="62"/>
  <c r="AA176" i="62"/>
  <c r="AA77" i="62"/>
  <c r="AA27" i="62"/>
  <c r="AA6" i="62"/>
  <c r="AA59" i="62"/>
  <c r="AA133" i="62"/>
  <c r="AA78" i="62"/>
  <c r="AA19" i="62"/>
  <c r="AA18" i="62"/>
  <c r="AA123" i="62"/>
  <c r="AA58" i="62"/>
  <c r="AA174" i="62"/>
  <c r="AA64" i="62"/>
  <c r="AA128" i="62"/>
  <c r="AA61" i="62"/>
  <c r="AA56" i="62"/>
  <c r="AA126" i="62"/>
  <c r="AA45" i="62"/>
  <c r="AA140" i="62"/>
  <c r="AA125" i="62"/>
  <c r="AA146" i="62"/>
  <c r="AA36" i="62"/>
  <c r="AA74" i="62"/>
  <c r="AA20" i="62"/>
  <c r="AA57" i="62"/>
  <c r="AA11" i="62"/>
  <c r="AA134" i="62"/>
  <c r="AA50" i="62"/>
  <c r="AA190" i="62"/>
  <c r="AA135" i="62"/>
  <c r="AA43" i="62"/>
  <c r="AA149" i="62"/>
  <c r="AA130" i="62"/>
  <c r="AA132" i="62"/>
  <c r="AA172" i="62"/>
  <c r="AA53" i="62"/>
  <c r="AA200" i="62"/>
  <c r="AA40" i="62"/>
  <c r="AA156" i="62"/>
  <c r="AA25" i="62"/>
  <c r="AA23" i="62"/>
  <c r="AA13" i="62"/>
  <c r="AA15" i="62"/>
  <c r="AA14" i="62"/>
  <c r="AA173" i="62"/>
  <c r="AA197" i="62"/>
  <c r="AA143" i="62"/>
  <c r="AA38" i="62"/>
  <c r="AA12" i="62"/>
  <c r="AA127" i="62"/>
  <c r="AA44" i="62"/>
  <c r="AA199" i="62"/>
  <c r="AA71" i="62"/>
  <c r="AA86" i="62"/>
  <c r="AA192" i="62"/>
  <c r="AA171" i="62"/>
  <c r="AA198" i="62"/>
  <c r="AA66" i="62"/>
  <c r="AA24" i="62"/>
  <c r="AA154" i="62"/>
  <c r="AA178" i="62"/>
  <c r="AA195" i="62"/>
  <c r="AA60" i="62"/>
  <c r="AA47" i="62"/>
  <c r="AA81" i="62"/>
  <c r="AA142" i="62"/>
  <c r="AA153" i="62"/>
  <c r="AA139" i="62"/>
  <c r="AA49" i="62"/>
  <c r="AA141" i="62"/>
  <c r="AA189" i="62"/>
  <c r="AA83" i="62"/>
  <c r="AA48" i="62"/>
  <c r="AA4" i="62"/>
  <c r="AA87" i="62"/>
  <c r="AA32" i="62"/>
  <c r="AA85" i="62"/>
  <c r="AA33" i="62"/>
  <c r="AA151" i="62"/>
  <c r="AA63" i="62"/>
  <c r="AA26" i="62"/>
  <c r="AA137" i="62"/>
  <c r="AA5" i="62"/>
  <c r="AA191" i="62"/>
  <c r="AA72" i="62"/>
  <c r="AA67" i="62"/>
  <c r="AA180" i="62"/>
  <c r="AA7" i="62"/>
  <c r="AA52" i="62"/>
  <c r="AA79" i="62"/>
  <c r="AA41" i="62"/>
  <c r="AA124" i="62"/>
  <c r="AA28" i="62"/>
  <c r="AA152" i="62"/>
  <c r="AA76" i="62"/>
  <c r="AA179" i="62"/>
  <c r="AA88" i="62"/>
  <c r="AA175" i="62"/>
  <c r="AA39" i="62"/>
  <c r="AA75" i="62"/>
  <c r="AA147" i="62"/>
  <c r="AA16" i="62"/>
  <c r="AA3" i="62"/>
  <c r="AA54" i="62"/>
  <c r="AA145" i="62"/>
  <c r="AA46" i="62"/>
  <c r="AA68" i="62"/>
  <c r="AA35" i="62"/>
  <c r="AA10" i="62"/>
  <c r="AA138" i="62"/>
  <c r="AA65" i="62"/>
  <c r="AA80" i="62"/>
  <c r="AA148" i="62"/>
  <c r="AA9" i="62"/>
  <c r="AA29" i="62"/>
  <c r="AA144" i="62"/>
  <c r="AA55" i="62"/>
  <c r="AA82" i="62"/>
  <c r="AA30" i="62"/>
  <c r="Z5" i="90"/>
  <c r="Z17" i="64"/>
  <c r="AA17" i="64" s="1"/>
  <c r="Z13" i="40"/>
  <c r="AA13" i="40" s="1"/>
  <c r="Z5" i="40"/>
  <c r="AA5" i="40" s="1"/>
  <c r="AA5" i="66"/>
  <c r="Z4" i="66"/>
  <c r="AA4" i="66" s="1"/>
  <c r="Z40" i="100"/>
  <c r="AA40" i="100" s="1"/>
  <c r="Z24" i="100"/>
  <c r="AA24" i="100" s="1"/>
  <c r="Z22" i="100"/>
  <c r="AA22" i="100" s="1"/>
  <c r="Z28" i="100"/>
  <c r="AA28" i="100" s="1"/>
  <c r="Z48" i="100"/>
  <c r="AA48" i="100" s="1"/>
  <c r="Z49" i="100"/>
  <c r="AA49" i="100" s="1"/>
  <c r="Z26" i="100"/>
  <c r="AA26" i="100" s="1"/>
  <c r="Z42" i="100"/>
  <c r="AA42" i="100" s="1"/>
  <c r="Z25" i="100"/>
  <c r="AA25" i="100" s="1"/>
  <c r="Z47" i="100"/>
  <c r="AA47" i="100" s="1"/>
  <c r="Z54" i="100"/>
  <c r="AA54" i="100" s="1"/>
  <c r="Z20" i="100"/>
  <c r="AA20" i="100" s="1"/>
  <c r="Z37" i="100"/>
  <c r="AA37" i="100" s="1"/>
  <c r="Z35" i="100"/>
  <c r="AA35" i="100" s="1"/>
  <c r="Z45" i="100"/>
  <c r="AA45" i="100" s="1"/>
  <c r="Z46" i="100"/>
  <c r="AA46" i="100" s="1"/>
  <c r="Z44" i="100"/>
  <c r="AA44" i="100" s="1"/>
  <c r="Z4" i="99"/>
  <c r="Z9" i="99"/>
  <c r="AA9" i="99" s="1"/>
  <c r="Z7" i="99"/>
  <c r="AA7" i="99" s="1"/>
  <c r="Z9" i="92"/>
  <c r="AA9" i="92" s="1"/>
  <c r="Z10" i="92"/>
  <c r="AA10" i="92" s="1"/>
  <c r="Z11" i="92"/>
  <c r="AA11" i="92" s="1"/>
  <c r="Z15" i="92"/>
  <c r="AA15" i="92" s="1"/>
  <c r="Z14" i="92"/>
  <c r="AA14" i="92" s="1"/>
  <c r="Z6" i="92"/>
  <c r="AA6" i="92" s="1"/>
  <c r="Z10" i="97"/>
  <c r="AA10" i="97" s="1"/>
  <c r="Z6" i="97"/>
  <c r="AA6" i="97" s="1"/>
  <c r="Z12" i="97"/>
  <c r="AA12" i="97" s="1"/>
  <c r="Z8" i="66"/>
  <c r="AA8" i="66" s="1"/>
  <c r="Z6" i="66"/>
  <c r="AA6" i="66" s="1"/>
  <c r="Z3" i="42"/>
  <c r="AA3" i="42" s="1"/>
  <c r="Z11" i="64"/>
  <c r="AA11" i="64" s="1"/>
  <c r="Z5" i="64"/>
  <c r="AA5" i="64" s="1"/>
  <c r="Z9" i="64"/>
  <c r="AA9" i="64" s="1"/>
  <c r="Z14" i="64"/>
  <c r="AA14" i="64" s="1"/>
  <c r="Z16" i="64"/>
  <c r="AA16" i="64" s="1"/>
  <c r="Z6" i="64"/>
  <c r="AA6" i="64" s="1"/>
  <c r="Z6" i="40"/>
  <c r="AA6" i="40" s="1"/>
  <c r="Z3" i="40"/>
  <c r="AA3" i="40" s="1"/>
  <c r="Z10" i="40"/>
  <c r="Z7" i="40"/>
  <c r="AA7" i="40" s="1"/>
  <c r="Z11" i="40"/>
  <c r="AA11" i="40" s="1"/>
  <c r="Z7" i="39"/>
  <c r="AA7" i="39" s="1"/>
  <c r="Z8" i="39"/>
  <c r="AA8" i="39" s="1"/>
  <c r="Z11" i="39"/>
  <c r="AA11" i="39" s="1"/>
  <c r="Z5" i="39"/>
  <c r="AA5" i="39" s="1"/>
  <c r="Z6" i="39"/>
  <c r="AA6" i="39" s="1"/>
  <c r="Z9" i="39"/>
  <c r="AA9" i="39" s="1"/>
  <c r="Z4" i="39"/>
  <c r="AA4" i="39" s="1"/>
  <c r="Z10" i="39"/>
  <c r="AA10" i="39" s="1"/>
  <c r="Z12" i="39"/>
  <c r="AA12" i="39" s="1"/>
  <c r="Z3" i="39"/>
  <c r="AA3" i="39" s="1"/>
  <c r="Z7" i="20"/>
  <c r="AA7" i="20" s="1"/>
  <c r="Z5" i="20"/>
  <c r="AA5" i="20" s="1"/>
  <c r="Z4" i="20"/>
  <c r="AA4" i="20" s="1"/>
  <c r="Z7" i="93"/>
  <c r="Z6" i="99"/>
  <c r="Z5" i="99"/>
  <c r="AA5" i="99" s="1"/>
  <c r="Z8" i="99"/>
  <c r="AA8" i="99" s="1"/>
  <c r="Z3" i="99"/>
  <c r="Z10" i="99"/>
  <c r="AA10" i="99" s="1"/>
  <c r="Z18" i="92"/>
  <c r="AA18" i="92" s="1"/>
  <c r="Z4" i="92"/>
  <c r="AA4" i="92" s="1"/>
  <c r="Z12" i="92"/>
  <c r="AA12" i="92" s="1"/>
  <c r="Z5" i="92"/>
  <c r="AA5" i="92" s="1"/>
  <c r="Z16" i="92"/>
  <c r="AA16" i="92" s="1"/>
  <c r="Z15" i="97"/>
  <c r="AA15" i="97" s="1"/>
  <c r="Z13" i="97"/>
  <c r="AA13" i="97" s="1"/>
  <c r="Z14" i="97"/>
  <c r="AA14" i="97" s="1"/>
  <c r="Z9" i="97"/>
  <c r="AA9" i="97" s="1"/>
  <c r="Z7" i="97"/>
  <c r="AA7" i="97" s="1"/>
  <c r="Z5" i="97"/>
  <c r="AA5" i="97" s="1"/>
  <c r="Z11" i="97"/>
  <c r="AA11" i="97" s="1"/>
  <c r="Z8" i="97"/>
  <c r="AA8" i="97" s="1"/>
  <c r="Z4" i="97"/>
  <c r="AA4" i="97" s="1"/>
  <c r="Z3" i="97"/>
  <c r="Z5" i="96"/>
  <c r="AA5" i="96" s="1"/>
  <c r="Z6" i="96"/>
  <c r="Z6" i="95"/>
  <c r="AA6" i="95" s="1"/>
  <c r="Z7" i="95"/>
  <c r="AA7" i="95" s="1"/>
  <c r="Z3" i="95"/>
  <c r="AA3" i="95" s="1"/>
  <c r="Z3" i="94"/>
  <c r="Z6" i="94" s="1"/>
  <c r="C3" i="60" s="1"/>
  <c r="Z4" i="93"/>
  <c r="AA4" i="93" s="1"/>
  <c r="Z10" i="66"/>
  <c r="AA10" i="66" s="1"/>
  <c r="Z7" i="66"/>
  <c r="AA7" i="66" s="1"/>
  <c r="Z9" i="66"/>
  <c r="AA9" i="66" s="1"/>
  <c r="Z5" i="65"/>
  <c r="AA5" i="65" s="1"/>
  <c r="Z6" i="65"/>
  <c r="AA6" i="65" s="1"/>
  <c r="Z3" i="65"/>
  <c r="AA3" i="65" s="1"/>
  <c r="Z4" i="42"/>
  <c r="AA4" i="42" s="1"/>
  <c r="Z5" i="42"/>
  <c r="AA5" i="42" s="1"/>
  <c r="Z6" i="42"/>
  <c r="AA6" i="42" s="1"/>
  <c r="Z8" i="64"/>
  <c r="AA8" i="64" s="1"/>
  <c r="Z7" i="64"/>
  <c r="AA7" i="64" s="1"/>
  <c r="Z10" i="64"/>
  <c r="AA10" i="64" s="1"/>
  <c r="Z12" i="64"/>
  <c r="AA12" i="64" s="1"/>
  <c r="Z4" i="64"/>
  <c r="AA4" i="64" s="1"/>
  <c r="Z13" i="64"/>
  <c r="AA13" i="64" s="1"/>
  <c r="Z15" i="64"/>
  <c r="AA15" i="64" s="1"/>
  <c r="Z3" i="64"/>
  <c r="AA3" i="64" s="1"/>
  <c r="Z9" i="40"/>
  <c r="AA9" i="40" s="1"/>
  <c r="Z12" i="40"/>
  <c r="AA12" i="40" s="1"/>
  <c r="Z8" i="40"/>
  <c r="AA8" i="40" s="1"/>
  <c r="Z4" i="40"/>
  <c r="AA4" i="40" s="1"/>
  <c r="Z3" i="92"/>
  <c r="AA3" i="92" s="1"/>
  <c r="Z13" i="39"/>
  <c r="AA13" i="39" s="1"/>
  <c r="AA10" i="40"/>
  <c r="Z4" i="65"/>
  <c r="AA4" i="65" s="1"/>
  <c r="Z7" i="65"/>
  <c r="AA7" i="65" s="1"/>
  <c r="Z3" i="66"/>
  <c r="AA3" i="66" s="1"/>
  <c r="Z8" i="90"/>
  <c r="AA8" i="90" s="1"/>
  <c r="Z10" i="90"/>
  <c r="AA10" i="90" s="1"/>
  <c r="Z4" i="90"/>
  <c r="AA4" i="90" s="1"/>
  <c r="Z3" i="90"/>
  <c r="Z9" i="90"/>
  <c r="AA9" i="90" s="1"/>
  <c r="Z6" i="90"/>
  <c r="AA6" i="90" s="1"/>
  <c r="Z7" i="90"/>
  <c r="AA7" i="90" s="1"/>
  <c r="AA5" i="90"/>
  <c r="Z10" i="91"/>
  <c r="AA10" i="91" s="1"/>
  <c r="Z6" i="91"/>
  <c r="AA6" i="91" s="1"/>
  <c r="Z8" i="91"/>
  <c r="AA8" i="91" s="1"/>
  <c r="Z4" i="91"/>
  <c r="AA4" i="91" s="1"/>
  <c r="Z5" i="91"/>
  <c r="AA5" i="91" s="1"/>
  <c r="Z3" i="91"/>
  <c r="AA3" i="91" s="1"/>
  <c r="Z9" i="91"/>
  <c r="AA9" i="91" s="1"/>
  <c r="Z7" i="91"/>
  <c r="AA7" i="91" s="1"/>
  <c r="Z9" i="93"/>
  <c r="AA9" i="93" s="1"/>
  <c r="Z8" i="93"/>
  <c r="AA8" i="93" s="1"/>
  <c r="Z3" i="93"/>
  <c r="AA3" i="93" s="1"/>
  <c r="Z10" i="93"/>
  <c r="AA10" i="93" s="1"/>
  <c r="Z5" i="93"/>
  <c r="AA5" i="93" s="1"/>
  <c r="Z6" i="93"/>
  <c r="AA6" i="93" s="1"/>
  <c r="Z12" i="93"/>
  <c r="AA12" i="93" s="1"/>
  <c r="Z11" i="93"/>
  <c r="AA11" i="93" s="1"/>
  <c r="AA7" i="93"/>
  <c r="Z8" i="95"/>
  <c r="AA8" i="95" s="1"/>
  <c r="Z5" i="95"/>
  <c r="AA5" i="95" s="1"/>
  <c r="Z10" i="95"/>
  <c r="AA10" i="95" s="1"/>
  <c r="Z4" i="95"/>
  <c r="AA4" i="95" s="1"/>
  <c r="Z9" i="95"/>
  <c r="AA9" i="95" s="1"/>
  <c r="Z3" i="96"/>
  <c r="AA3" i="96" s="1"/>
  <c r="Z8" i="96"/>
  <c r="AA8" i="96" s="1"/>
  <c r="Z4" i="96"/>
  <c r="AA4" i="96" s="1"/>
  <c r="Z7" i="96"/>
  <c r="AA6" i="96"/>
  <c r="Z12" i="98"/>
  <c r="AA12" i="98" s="1"/>
  <c r="Z13" i="98"/>
  <c r="AA13" i="98" s="1"/>
  <c r="Z8" i="98"/>
  <c r="AA8" i="98" s="1"/>
  <c r="Z6" i="98"/>
  <c r="AA6" i="98" s="1"/>
  <c r="Z9" i="98"/>
  <c r="AA9" i="98" s="1"/>
  <c r="Z10" i="98"/>
  <c r="AA10" i="98" s="1"/>
  <c r="Z7" i="98"/>
  <c r="AA7" i="98" s="1"/>
  <c r="Z14" i="98"/>
  <c r="AA14" i="98" s="1"/>
  <c r="Z4" i="98"/>
  <c r="AA4" i="98" s="1"/>
  <c r="Z11" i="98"/>
  <c r="AA11" i="98" s="1"/>
  <c r="Z3" i="98"/>
  <c r="Z5" i="98"/>
  <c r="AA5" i="98" s="1"/>
  <c r="Z3" i="20"/>
  <c r="AA3" i="20" s="1"/>
  <c r="C22" i="59"/>
  <c r="AA6" i="99" l="1"/>
  <c r="AA4" i="99"/>
  <c r="AA3" i="99"/>
  <c r="Z15" i="93"/>
  <c r="C8" i="60" s="1"/>
  <c r="Z13" i="90"/>
  <c r="AA13" i="90" s="1"/>
  <c r="D18" i="60" s="1"/>
  <c r="AA3" i="90"/>
  <c r="Z18" i="97"/>
  <c r="C11" i="60" s="1"/>
  <c r="AA3" i="97"/>
  <c r="Z13" i="95"/>
  <c r="C5" i="60" s="1"/>
  <c r="AA3" i="94"/>
  <c r="AA6" i="94" s="1"/>
  <c r="D3" i="60" s="1"/>
  <c r="Z10" i="65"/>
  <c r="AA10" i="65" s="1"/>
  <c r="D6" i="60" s="1"/>
  <c r="Z9" i="42"/>
  <c r="AA9" i="42" s="1"/>
  <c r="D20" i="60" s="1"/>
  <c r="Z21" i="92"/>
  <c r="C13" i="60" s="1"/>
  <c r="Z16" i="40"/>
  <c r="AA16" i="40" s="1"/>
  <c r="D17" i="60" s="1"/>
  <c r="Z16" i="39"/>
  <c r="AA16" i="39" s="1"/>
  <c r="D14" i="60" s="1"/>
  <c r="Z20" i="64"/>
  <c r="Z13" i="66"/>
  <c r="AA13" i="66" s="1"/>
  <c r="D4" i="60" s="1"/>
  <c r="Z14" i="91"/>
  <c r="Z11" i="96"/>
  <c r="AA11" i="96" s="1"/>
  <c r="D9" i="60" s="1"/>
  <c r="AA7" i="96"/>
  <c r="AA3" i="98"/>
  <c r="Z17" i="98"/>
  <c r="Z13" i="99"/>
  <c r="AA13" i="99" s="1"/>
  <c r="D12" i="60" s="1"/>
  <c r="Z10" i="20"/>
  <c r="Z57" i="100"/>
  <c r="AA57" i="100" s="1"/>
  <c r="D16" i="60" s="1"/>
  <c r="AA15" i="93" l="1"/>
  <c r="D8" i="60" s="1"/>
  <c r="C18" i="60"/>
  <c r="AA21" i="92"/>
  <c r="D13" i="60" s="1"/>
  <c r="C6" i="60"/>
  <c r="C20" i="60"/>
  <c r="AA18" i="97"/>
  <c r="D11" i="60" s="1"/>
  <c r="AA13" i="95"/>
  <c r="D5" i="60" s="1"/>
  <c r="C4" i="60"/>
  <c r="C17" i="60"/>
  <c r="C14" i="60"/>
  <c r="C15" i="60"/>
  <c r="AA20" i="64"/>
  <c r="D15" i="60" s="1"/>
  <c r="AA14" i="91"/>
  <c r="D10" i="60" s="1"/>
  <c r="C10" i="60"/>
  <c r="C9" i="60"/>
  <c r="C7" i="60"/>
  <c r="AA17" i="98"/>
  <c r="D7" i="60" s="1"/>
  <c r="C12" i="60"/>
  <c r="C19" i="60"/>
  <c r="AA10" i="20"/>
  <c r="D19" i="60" s="1"/>
  <c r="C16" i="60"/>
</calcChain>
</file>

<file path=xl/sharedStrings.xml><?xml version="1.0" encoding="utf-8"?>
<sst xmlns="http://schemas.openxmlformats.org/spreadsheetml/2006/main" count="2642" uniqueCount="663">
  <si>
    <t>МБДОУ «Детский сад  № 1 им.Ю.А.Гагарина г.Анива»</t>
  </si>
  <si>
    <t>МБДОУ «Детский сад  № 2 «Колокольчик» с.Троицкое»</t>
  </si>
  <si>
    <t>МБДОУ «Детский сад  № 3 «Рябинка» г.Анива»</t>
  </si>
  <si>
    <t>МБДОУ «Детский сад №4 «Теремок» с.Новотроицкое»</t>
  </si>
  <si>
    <t>МБДОУ «Детский сад  № 5 «Берёзка» с.Таранай»</t>
  </si>
  <si>
    <t>МБОУ СОШ № 3 с.Огоньки (Дошкольные группы)</t>
  </si>
  <si>
    <t>МБОУ НОШ № 7" с. Успенское (Дошкольные группы)</t>
  </si>
  <si>
    <t>МБДОУ "Улыбка" г. Долинск</t>
  </si>
  <si>
    <t xml:space="preserve">МБДОУ "Детский сад «Дюймовочка" с.Стародубское </t>
  </si>
  <si>
    <t xml:space="preserve">МБДОУ «Детский сад «Малыш» с. Углезаводск </t>
  </si>
  <si>
    <t xml:space="preserve">МБДОУ «Детский сад «Родничок» с.Быков </t>
  </si>
  <si>
    <t xml:space="preserve">МБДОУ «Детский сад «Росинка» с. Сокол </t>
  </si>
  <si>
    <t xml:space="preserve">МБДОУ «Детский сад «Тополек» с.Покровка </t>
  </si>
  <si>
    <t>МБОУ СОШ с. Советское" (Дошкольные группы)</t>
  </si>
  <si>
    <t>МБОУ СОШ с. Взморье" (Дошкольные группы)</t>
  </si>
  <si>
    <t xml:space="preserve">МБДОУ детский сад "Золотая рыбка" с. Рейдово </t>
  </si>
  <si>
    <t>МБДОУ Детский сад с.Воскресеновка</t>
  </si>
  <si>
    <t>Анивский городской округ</t>
  </si>
  <si>
    <t xml:space="preserve">Городской округ «Александровск-Сахалинский район» </t>
  </si>
  <si>
    <t>Городской округ «Долинский»</t>
  </si>
  <si>
    <t>Корсаковский городской округ</t>
  </si>
  <si>
    <t>Курильский городской округ</t>
  </si>
  <si>
    <t>Макаровский городской округ</t>
  </si>
  <si>
    <t>Невельский городской округ</t>
  </si>
  <si>
    <t>Городской округ Ногликский</t>
  </si>
  <si>
    <t>Городской округ«Охинский»</t>
  </si>
  <si>
    <t>Поронайский городской округ</t>
  </si>
  <si>
    <t>Северо-Курильский городской округ</t>
  </si>
  <si>
    <t>Городской округ «Смирныховский»</t>
  </si>
  <si>
    <t>Томаринский городской округ</t>
  </si>
  <si>
    <t>Тымовский городской округ</t>
  </si>
  <si>
    <t>Углегорский городской округ</t>
  </si>
  <si>
    <t>Холмский городской округ</t>
  </si>
  <si>
    <t>Южно-Курильский городской округ</t>
  </si>
  <si>
    <t>Городской округ "город Южно-Сахалинск"</t>
  </si>
  <si>
    <t>МО</t>
  </si>
  <si>
    <t>ДОО</t>
  </si>
  <si>
    <t>Текущий учебный год</t>
  </si>
  <si>
    <t>МБДОУ «Детский сад № 6 «Радуга» с.Троицкое</t>
  </si>
  <si>
    <t>Количество групп в АИС "Е-услуги"</t>
  </si>
  <si>
    <t>Количество групп в АИС СГО</t>
  </si>
  <si>
    <t>Количество воспитанников  в АИС СГО</t>
  </si>
  <si>
    <t>Показатель 2
 (0-1-2)</t>
  </si>
  <si>
    <t>Показатель 1
 (0/2)</t>
  </si>
  <si>
    <t>Заполнение карточки ОО</t>
  </si>
  <si>
    <t>Показатель 3
 (0-1-2-3-4)</t>
  </si>
  <si>
    <t>Общее количество карточек воспитанников на дату проведения мониторинга</t>
  </si>
  <si>
    <t>Количество заполненных карточек воспитанников на дату проведения мониторинга</t>
  </si>
  <si>
    <t>Показатель 5
 (0-1-2-3-4)</t>
  </si>
  <si>
    <t>Процент заполнения сведений о воспитанниках</t>
  </si>
  <si>
    <t>Процент наполненности СГО</t>
  </si>
  <si>
    <t>Средний показатель наполненности по МО</t>
  </si>
  <si>
    <t>ИТОГО</t>
  </si>
  <si>
    <t>ОО</t>
  </si>
  <si>
    <t>Общее количество групп</t>
  </si>
  <si>
    <t>В возрасте от 1 до 3</t>
  </si>
  <si>
    <t>В возрасте от 3 до 7</t>
  </si>
  <si>
    <t>МБДОУ №7 "Росинка" г. Анива</t>
  </si>
  <si>
    <t>МБДОУ №8 "Сказка" г. Анива</t>
  </si>
  <si>
    <t>МБОУ НОШ № 7 с. Успенское</t>
  </si>
  <si>
    <t>Итого</t>
  </si>
  <si>
    <t>МБДОУ "Дюймовочка" с.Стародубское</t>
  </si>
  <si>
    <t>МБДОУ "Малыш" с.Углезаводск</t>
  </si>
  <si>
    <t>МБДОУ "Родничок" с.Быков</t>
  </si>
  <si>
    <t>МБДОУ "Росинка" с.Сокол</t>
  </si>
  <si>
    <t>МБДОУ "Тополек" с.Покровка</t>
  </si>
  <si>
    <t>МБДОУ "Улыбка" г.Долинск</t>
  </si>
  <si>
    <t>МАДОУ «Детский сад «Тополек» с. Чапаево</t>
  </si>
  <si>
    <t>МБДОУ детский сад "Аленький цветочек"</t>
  </si>
  <si>
    <t>МБДОУ детский сад "Золотая рыбка"</t>
  </si>
  <si>
    <t>МБОУ СОШ с. Горячие Ключи</t>
  </si>
  <si>
    <t>МБОУ "ООШ с. Восточное"</t>
  </si>
  <si>
    <t>МБДОУ "Детский сад № 1 "Родничок" с.Горнозаводска</t>
  </si>
  <si>
    <t>МБДОУ "Детский сад № 2 "Рябинка" с. Горнозаводска</t>
  </si>
  <si>
    <t>МБДОУ "Детский сад №11 "Аленький цветочек" г. Невельска</t>
  </si>
  <si>
    <t>МБДОУ "Детский сад №16 "Малышка" г. Невельска</t>
  </si>
  <si>
    <t>МБДОУ "Детский сад №17 "Кораблик" г. Невельска</t>
  </si>
  <si>
    <t>МБДОУ "Детский сад №2 "Журавушка" г. Невельска</t>
  </si>
  <si>
    <t>МБДОУ "Детский сад №4 "Золотая рыбка" г. Невельска</t>
  </si>
  <si>
    <t>МБДОУ "Детский сад №5 "Солнышко" г. Невельска</t>
  </si>
  <si>
    <t>МБДОУ д/с № 11 "Сказка"</t>
  </si>
  <si>
    <t>МБДОУ д/с № 2 "Ромашка"</t>
  </si>
  <si>
    <t>МБДОУ д/с № 7 "Островок"</t>
  </si>
  <si>
    <t>МБДОУ д/с № 9 "Березка"</t>
  </si>
  <si>
    <t>МБДОУ д/с №1 "Светлячок"</t>
  </si>
  <si>
    <t>МБДОУ № 8 г. Поронайска</t>
  </si>
  <si>
    <t>МБДОУ №5 "Сказка" г.Поронайска</t>
  </si>
  <si>
    <t>МБДОУ детский сад №12 "Алёнушка"</t>
  </si>
  <si>
    <t>МКОУ СОШ с.Гастелло</t>
  </si>
  <si>
    <t>МБДОУ - детский сад "Северянка"</t>
  </si>
  <si>
    <t>МБДОУ детсад №1</t>
  </si>
  <si>
    <t>МБДОУ детский сад "Островок" пгт. Смирных</t>
  </si>
  <si>
    <t>МБОУ СОШ с. Онор</t>
  </si>
  <si>
    <t>МБОУ СОШ с.Красногорск</t>
  </si>
  <si>
    <t>МБОУ СОШ с. Арги-Паги</t>
  </si>
  <si>
    <t>МБДОУ № 1 г. Углегорска</t>
  </si>
  <si>
    <t>МБДОУ № 14 пгт. Шахтерск</t>
  </si>
  <si>
    <t>МБДОУ № 15 пгт. Шахтерск</t>
  </si>
  <si>
    <t>МБДОУ № 2 с. Краснополье</t>
  </si>
  <si>
    <t>МБДОУ № 22 с. Бошняково</t>
  </si>
  <si>
    <t>МБДОУ № 26 г. Углегорска</t>
  </si>
  <si>
    <t>МБДОУ № 27 г. Углегорска</t>
  </si>
  <si>
    <t>МБДОУ № 3 "Радуга" г. Углегорска</t>
  </si>
  <si>
    <t>МБДОУ № 8 пгт. Шахтерск</t>
  </si>
  <si>
    <t>МБОУ ООШ с. Никольское</t>
  </si>
  <si>
    <t>МБОУ СОШ с. Поречье</t>
  </si>
  <si>
    <t>МБДОУ детский сад «Золушка» г. Холмска</t>
  </si>
  <si>
    <t>МБДОУ детский сад «Теремок» г. Холмска</t>
  </si>
  <si>
    <t>МБДОУ детский сад № 2 «Сказка» г. Холмска</t>
  </si>
  <si>
    <t>МБДОУ детский сад № 3 «Родничок» с.Правда</t>
  </si>
  <si>
    <t>МБДОУ детский сад № 32 «Ручеек» с. Костромское</t>
  </si>
  <si>
    <t>МБДОУ детский сад № 39 «Петушок» с. Чапланово</t>
  </si>
  <si>
    <t>МБДОУ детский сад № 4 "Маячок" с.Яблочное</t>
  </si>
  <si>
    <t>МБДОУ детский сад № 5 «Радуга» г. Холмска</t>
  </si>
  <si>
    <t>МБДОУ детский сад № 6 «Ромашка» г. Холмска</t>
  </si>
  <si>
    <t>МБДОУ детский сад № 7 "Улыбка" г. Холмска</t>
  </si>
  <si>
    <t>МБДОУ детский сад № 9 «Дружба» г. Холмска</t>
  </si>
  <si>
    <t>МБОУ "СОШ с. Дубовое"</t>
  </si>
  <si>
    <t>МБОУ СОШ с. Горячие Ключи (дошкольные группы)</t>
  </si>
  <si>
    <t>Кол-во воспитанников</t>
  </si>
  <si>
    <t>Городской округ «Охинский»</t>
  </si>
  <si>
    <t xml:space="preserve">ИТОГО </t>
  </si>
  <si>
    <t>Распределение муниципальных образований Сахалинской области по проценту наполнению АИС СГО в дошкольных образовательных организациях</t>
  </si>
  <si>
    <t>МБОУ школа-детский сад с.Тунгор</t>
  </si>
  <si>
    <t>МБДОУ  «Детский сад №1 «Солнышко» г.Макарова»</t>
  </si>
  <si>
    <t>МБДОУ  «Детский сад №2  «Аленький цветочек» г.Макарова»</t>
  </si>
  <si>
    <t>МБОУ "ООШ с. Восточное" (дошкольные группы)</t>
  </si>
  <si>
    <t>МБОУ НОШ с. Поречье  (дошкольные группы)</t>
  </si>
  <si>
    <t xml:space="preserve">МБДОУ «Детский сад № 2 «Журавушка» г.Невельска </t>
  </si>
  <si>
    <t xml:space="preserve">МБДОУ «Детский сад № 4 «Золотая рыбка» г.Невельска </t>
  </si>
  <si>
    <t xml:space="preserve">МБДОУ «Детский сад № 5 Солнышко» г. Невельска </t>
  </si>
  <si>
    <t>МБДОУ Детский сад № 11 «Аленький цветочек» г. Невельска</t>
  </si>
  <si>
    <t xml:space="preserve">МБДОУ «Детский сад № 16 «Малышка» г. Невельска </t>
  </si>
  <si>
    <t xml:space="preserve">МБДОУ «Детский сад  № 17 «Кораблик»  г. Невельска </t>
  </si>
  <si>
    <t xml:space="preserve">МБДОУ "Детский сад № 2 "Рябинка" с. Горнозаводска </t>
  </si>
  <si>
    <t>СОШ с.Шебунино (дошкольные группы)</t>
  </si>
  <si>
    <t>МБДОУ детский сад комбинированного вида № 1 «Светлячок» г. А-Сахалинский</t>
  </si>
  <si>
    <t>МБДОУ «Детский сад № 3 «Теремок» г. А-Сахалинский</t>
  </si>
  <si>
    <t>МБДОУ д/с № 4 "Улыбка"г. А-Сахалинский</t>
  </si>
  <si>
    <t>МБДОУ детский сад "Алёнушка" г. Курильска</t>
  </si>
  <si>
    <t>МБДОУ детский сад №1 "Светлячок" пгт. Ноглики</t>
  </si>
  <si>
    <t xml:space="preserve">МБДОУ детский сад № 2 "Ромашка" пгт. Ноглики </t>
  </si>
  <si>
    <t>МБДОУ детский сад №7 "Островок" пгт. Ноглики</t>
  </si>
  <si>
    <t>МБДОУ детский сад №9 "Березка" пгт. Ноглики</t>
  </si>
  <si>
    <t>МБДОУ детский сад № 11 "Сказка" пгт. Ноглики</t>
  </si>
  <si>
    <t>Дошкольные группы при МБОУ СОШ №1 п.Ноглики</t>
  </si>
  <si>
    <t>СОШ с. Вал" (Дошкольные группы)</t>
  </si>
  <si>
    <t>СОШ с. Ныш" (Дошкольные группы)</t>
  </si>
  <si>
    <t>МБДОУ детский сад № 1 "Родничок" г. Охи</t>
  </si>
  <si>
    <t>МБДОУ детский сад № 2 "Солнышко" г. Охи</t>
  </si>
  <si>
    <t>МБДОУ детский сад № 5 "Звездочка" г. Охи</t>
  </si>
  <si>
    <t>МБДОУ детский сад № 7 "Журавушка" г. Охи</t>
  </si>
  <si>
    <t>МБДОУ Центр развития ребенка - детский сад № 8 "Буратино" г. Охи</t>
  </si>
  <si>
    <t>МБДОУ детский сад № 10 "Золушка" г. Охи</t>
  </si>
  <si>
    <t>МБДОУ детский сад № 20 "Снегурочка" г. Охи</t>
  </si>
  <si>
    <t>МБОУ СОШ с.Тунгор (дошкольные группы)</t>
  </si>
  <si>
    <t>СШИ с. Некрасовка (дошкольные группы)</t>
  </si>
  <si>
    <t xml:space="preserve">МБДОУ детский сад № 1 «Солнышко» г.Холмска </t>
  </si>
  <si>
    <t xml:space="preserve">МБДОУ детский сад № 2 "Сказка"  г. Холмска </t>
  </si>
  <si>
    <t xml:space="preserve">МБДОУ детский сад №5 "Радуга" г.Холмска </t>
  </si>
  <si>
    <t xml:space="preserve">МБДОУ детский сад № 6 "Ромашка" г. Холмска </t>
  </si>
  <si>
    <t xml:space="preserve">МБДОУ детский сад № 7 "Улыбка г. Холмска </t>
  </si>
  <si>
    <t xml:space="preserve">МБДОУ детский сад № 8 «Золотой ключик» г.Холмска </t>
  </si>
  <si>
    <t xml:space="preserve">МБДОУ детский сад № 9 "Дружба" г. Холмска </t>
  </si>
  <si>
    <t xml:space="preserve">МБДОУ детский сад № 20 «Аленушка» г.Холмска </t>
  </si>
  <si>
    <t xml:space="preserve">МБДОУ детский сад "Теремок" г. Холмска </t>
  </si>
  <si>
    <t xml:space="preserve">МБДОУ детский сад «Золушка» г. Холмска </t>
  </si>
  <si>
    <t xml:space="preserve">МБДОУ детский сад № 28 "Рябинка" с. Чехов </t>
  </si>
  <si>
    <t xml:space="preserve">МБДОУ детский сад № 3 "Родничок" с.Правда </t>
  </si>
  <si>
    <t xml:space="preserve">МБДОУ детский сад № 32 «Ручеек» с.Костромское </t>
  </si>
  <si>
    <t xml:space="preserve">МБДОУ детский сад № 39 «Петушок» с.Чапланово </t>
  </si>
  <si>
    <t xml:space="preserve">МБДОУ детский сад № 4 "Маячок" с. Яблочное </t>
  </si>
  <si>
    <t>ООШ с. Пионеры" (Дошкольные группы)</t>
  </si>
  <si>
    <t>МБДОУ детский сад комбинированного вида № 1 "Дружные ребята" г. Поронайска</t>
  </si>
  <si>
    <t>МБДОУ детский сад комбинированного вида № 2 "Кораблик" г. Поронайска</t>
  </si>
  <si>
    <t>МБДОУ детский сад №4 "Ивушка" с. Леонидово</t>
  </si>
  <si>
    <t>МБДОУ детский сад комбинированного вида №5 "Сказка" г. Поронайска</t>
  </si>
  <si>
    <t>МБДОУ детский сад № 7 «Дельфин»  п.(Вахрушев)</t>
  </si>
  <si>
    <t>МБДОУ детский сад комбинированного вида № 8 г. Поронайска</t>
  </si>
  <si>
    <t>МБДОУ детский сад № 34 "Морячок" г.Поронайска</t>
  </si>
  <si>
    <t>МБДОУ детский сад № 12 "Аленушка" с.Восток</t>
  </si>
  <si>
    <t xml:space="preserve">МКОУ СОШ с Гастелло (дошкольные группы) </t>
  </si>
  <si>
    <t>МКОУ СОШ с. Малиновка (дошкольные группы)</t>
  </si>
  <si>
    <t xml:space="preserve">МБДОУ детский сад №1 "Улыбка" пгт. Смирных  </t>
  </si>
  <si>
    <t>МБДОУ детский сад № 17 "Солнышко" пгт. Смирных</t>
  </si>
  <si>
    <t>МБДОУ детский сад " Островок" пгт. Смирных</t>
  </si>
  <si>
    <t xml:space="preserve">МБДОУ детского сада №4 "Звездочка" с. Победино </t>
  </si>
  <si>
    <t>МБОУ СОШ с. Буюклы (дошкольные группы)</t>
  </si>
  <si>
    <t>МБОУ СОШ  с. Онор (дошкольные группы)</t>
  </si>
  <si>
    <t>МБОУ СОШ с. Первомайск (дошкольные группы)</t>
  </si>
  <si>
    <t xml:space="preserve">МБДОУ детский сад № 3 "Малыш" г.Томари </t>
  </si>
  <si>
    <t xml:space="preserve">МБДОУ детский сад № 7 "Сказка" г.Томари </t>
  </si>
  <si>
    <t>МБОУ СОШ с. Пензенское (дошкольные группы)</t>
  </si>
  <si>
    <t>МБОУ СОШ с. Красногорск (дошкольные группы)</t>
  </si>
  <si>
    <t xml:space="preserve">МБДОУ детский сад № 4 "Теремок" с. Красногорск </t>
  </si>
  <si>
    <t>МБДОУ "Детский сад № 1" пгт.Тымовское</t>
  </si>
  <si>
    <t>МБДОУ "Детский сад № 3" пгт.Тымовское</t>
  </si>
  <si>
    <t>МБДОУ Детский сад № 5 пгт.Тымовское</t>
  </si>
  <si>
    <t>МБДОУ "Детский сад № 6 пгт.Тымовское"</t>
  </si>
  <si>
    <t>МБДОУ Детский сад с.Адо-Тымово</t>
  </si>
  <si>
    <t>МБДОУ детский сад с.Ясное</t>
  </si>
  <si>
    <t>МБДОУ Детский сад с. Молодежное</t>
  </si>
  <si>
    <t xml:space="preserve">МБОУ Начальная школа-детский сад с. Красная Тымь (дошкольные группы) </t>
  </si>
  <si>
    <t xml:space="preserve">МБОУ Начальная школа-детский сад с. Чир-Унвд (дошкольные группы) </t>
  </si>
  <si>
    <t>МБДОУ  детский сад № 8 г.Шахтерск</t>
  </si>
  <si>
    <t>МБДОУ  детский сад № 14 г. Шахтерска</t>
  </si>
  <si>
    <t>МБДОУ детский сад № 15 г.Шахтерска</t>
  </si>
  <si>
    <t>МБДОУ детский сад № 1 г.Углегорск</t>
  </si>
  <si>
    <t>МБДОУ  детский сад № 7 г.Углегорска</t>
  </si>
  <si>
    <t>МБДОУ  детский сад № 26 г.Углегорска</t>
  </si>
  <si>
    <t>МБДОУ  детский сад № 27 г.Углегорска</t>
  </si>
  <si>
    <t>МБДОУ  детский сад № 22 с.Бошняково</t>
  </si>
  <si>
    <t>МБДОУ детский сад № 2 с. Краснополье</t>
  </si>
  <si>
    <t>МБОУ СОШ с.Поречье (Дошкольные группы)</t>
  </si>
  <si>
    <t>МБОУ СОШ с. Лесогорское (дошкольные группы)</t>
  </si>
  <si>
    <t>МБДОУ  детский сад "Ромашка" пгт. Ю-Курильска</t>
  </si>
  <si>
    <t>МБДОУ   детский сад «Рыбка» пгт. Ю-Курильска</t>
  </si>
  <si>
    <t>МБДОУ детский сад "Звездочка" пгт. Ю-Курильска</t>
  </si>
  <si>
    <t>МБДОУ детский сад "Солнышко" пгт. Ю-Курильска</t>
  </si>
  <si>
    <t>МБДОУ "д/с"Островок" пгт. Ю-Курильска</t>
  </si>
  <si>
    <t>МБДОУ -детский сад «Белочка» пгт. Ю-Курильска</t>
  </si>
  <si>
    <t>МБДОУ детский сад "Аленка" пгт. Ю-Курильска</t>
  </si>
  <si>
    <t>МБОУ "СОШ с. Дубовое" (дошкольные группы)</t>
  </si>
  <si>
    <t>МБДОУ детский сад компенсирующего вида № 6 г. Южно-Сахалинска</t>
  </si>
  <si>
    <t>МБДОУ детский сад комбинированного вида № 10 «Росинка» г. Южно-Сахалинска</t>
  </si>
  <si>
    <t>МБДОУ детский сад общеразвивающего вида № 12 «Лесная сказка» г. Южно-Сахалинска</t>
  </si>
  <si>
    <t>МБДОУ детский сад № 13 «Колокольчик» г. Южно-Сахалинска</t>
  </si>
  <si>
    <t>МБДОУ детский сад № 15 «Берёзка» г. Южно-Сахалинска</t>
  </si>
  <si>
    <t>МБДОУ детский сад комбинированного вида № 18 «Гармония» г. Южно-Сахалинска</t>
  </si>
  <si>
    <t>МБДОУ детский сад общеразвивающего вида № 21 «Кораблик» города Южно-Сахалинска</t>
  </si>
  <si>
    <t>МБДОУ детский сад общеразвивающего вида № 22 «Ивушка» г. Южно-Сахалинска</t>
  </si>
  <si>
    <t>МБДОУ № 26 детский сад «Островок» г. Южно-Сахалинска</t>
  </si>
  <si>
    <t>МБДОУ детский сад общеразвивающего вида № 28 «Матрешка» г. Южно-Сахалинска</t>
  </si>
  <si>
    <t>МБДОУ детский сад № 29 «Василёк» г. Южно-Сахалинска</t>
  </si>
  <si>
    <t>МБДОУ детский сад № 33 «Дюймовочка» г. Южно-Сахалинска</t>
  </si>
  <si>
    <t>МБДОУ детский сад компенсирующего вида № 37 «Одуванчик» г. Южно-Сахалинска</t>
  </si>
  <si>
    <t>МБДОУ детский сад № 40 «Теремок» с. Синегорск</t>
  </si>
  <si>
    <t>МБДОУ детский сад присмотра и оздоровления  № 41 «Звездочка» г. Южно-Сахалинска</t>
  </si>
  <si>
    <t>МАОУ детский сад общеразвивающего вида № 47 «Ягодка» г. Южно-Сахалинска</t>
  </si>
  <si>
    <t>МБДОУ детский сад общеразвивающего вида № 50 «Карусель» г. Южно-Сахалинска</t>
  </si>
  <si>
    <t>МБДОУ детский сад общеразвивающего вида № 54 «Белоснежка» г. Южно-Сахалинска</t>
  </si>
  <si>
    <t>МБДОУ детский сад № 58 «Ручеек» с. Дальнее</t>
  </si>
  <si>
    <t>МКОУ ООШ с.Виахту (дошкольные группы)</t>
  </si>
  <si>
    <t>Кол-во родителей</t>
  </si>
  <si>
    <t>% воспитанников, у которых введён хотя бы один родитель</t>
  </si>
  <si>
    <t>Показатель 6
 (0-1-2)</t>
  </si>
  <si>
    <t>Количество внешних обращений к системе родителей</t>
  </si>
  <si>
    <t>Количество внешних обращений к системе сотрудников</t>
  </si>
  <si>
    <t>МБОУ СОШ с. Победино (дошкольные группы в с.Рощино)</t>
  </si>
  <si>
    <t>МБДОУ детский сад №1 «Остров детства» с. Ильинское</t>
  </si>
  <si>
    <t>Д/с "Морячок" г.Поронайска</t>
  </si>
  <si>
    <t>Д/с «Северянка» г. Северо-Курильска</t>
  </si>
  <si>
    <t xml:space="preserve">Д/с № 3 "Малыш" г.Томари </t>
  </si>
  <si>
    <t xml:space="preserve">Д/с № 7 "Сказка" г.Томари </t>
  </si>
  <si>
    <t>Д/с № 5 пгт.Тымовское</t>
  </si>
  <si>
    <t>Д/с № 6 пгт.Тымовское</t>
  </si>
  <si>
    <t>Д/с № 1 пгт.Тымовское</t>
  </si>
  <si>
    <t>Д/с № 26 г.Углегорска</t>
  </si>
  <si>
    <t>Д/с № 27 г.Углегорска</t>
  </si>
  <si>
    <t>Д/с № 7 г.Углегорска</t>
  </si>
  <si>
    <t>Д/с № 1 г.Углегорск</t>
  </si>
  <si>
    <t xml:space="preserve">Д/с № 1 «Солнышко» г.Холмска </t>
  </si>
  <si>
    <t xml:space="preserve">Д/с № 8 «Золотой ключик» г.Холмска </t>
  </si>
  <si>
    <t xml:space="preserve">Д/с №5 "Радуга" г.Холмска </t>
  </si>
  <si>
    <t xml:space="preserve">Д/с № 20 «Аленушка» г.Холмска </t>
  </si>
  <si>
    <t>Сокращенное название ДОО</t>
  </si>
  <si>
    <t>Д/с № 3 «Теремок» г. А-Сахалинский</t>
  </si>
  <si>
    <t>Д/с № 1 «Светлячок» г. А-Сахалинский</t>
  </si>
  <si>
    <t>Д/с № 4 "Улыбка" г. А-Сахалинский</t>
  </si>
  <si>
    <t>Д/с  № 3 «Рябинка» г.Анива</t>
  </si>
  <si>
    <t>Д/с №7 "Росинка" г.Анива</t>
  </si>
  <si>
    <t>Д/с № 8 "Сказка" г.Анива</t>
  </si>
  <si>
    <t>Д/с  № 1 им.Ю.А.Гагарина г.Анива</t>
  </si>
  <si>
    <t>Д/с № 1 «Солнышко» г.Макарова</t>
  </si>
  <si>
    <t>Д/с № 2  «Аленький цветочек» г.Макарова</t>
  </si>
  <si>
    <t>Д/с № 22 с.Бошняково Угл.р-на</t>
  </si>
  <si>
    <t>Д/с № 8 г.Шахтерск Угл.р-на</t>
  </si>
  <si>
    <t>Д/с № 15 г.Шахтерска Угл.р-на</t>
  </si>
  <si>
    <t>Д/с «Дюймовочка" с.Стародубское Долин.р-на</t>
  </si>
  <si>
    <t>Д/с «Тополек» с.Покровка Долин.р-на</t>
  </si>
  <si>
    <t>Д/с «Родничок» с.Быков Долин.р-на</t>
  </si>
  <si>
    <t>Д/с № 12 "Аленушка" с.Восток Порон.р-на</t>
  </si>
  <si>
    <t>Д/с с.Ясное Тымов.р-на</t>
  </si>
  <si>
    <t>Д/с с.Воскресеновка Тымов.р-на</t>
  </si>
  <si>
    <t>Д/с с.Адо-Тымово Тымов.р-на</t>
  </si>
  <si>
    <t>Д/с с. Молодежное Тымов.р-на</t>
  </si>
  <si>
    <t>Д/с № 3 "Солнышко" г.Долинск</t>
  </si>
  <si>
    <t>Д/с № 7 "Чебурашка" г.Долинск</t>
  </si>
  <si>
    <t>Д/с № 2 "Сказка" г.Долинск</t>
  </si>
  <si>
    <t>Д/с "Улыбка" г.Долинск</t>
  </si>
  <si>
    <t>Д/с «Росинка» с.Сокол Долин.р-на</t>
  </si>
  <si>
    <t>Д/с «Малыш» с.Углезаводск Долин.р-на</t>
  </si>
  <si>
    <t>Д/с № 4 «Теремок» с.Новотроицкое Анив.р-на</t>
  </si>
  <si>
    <t>Д/с № 5 «Берёзка» с.Таранай Анив.р-на</t>
  </si>
  <si>
    <t>Д/с № 6 «Радуга» с.Троицкое Анив.р-на</t>
  </si>
  <si>
    <t>Д/с № 2 «Колокольчик» с.Троицкое Анив.р-на</t>
  </si>
  <si>
    <t>ДГ ООШ с.Виахту  А-Сахал. р-на</t>
  </si>
  <si>
    <t>ДГ СОШ № 3 с.Огоньки Анив.р-на</t>
  </si>
  <si>
    <t>ДГ НОШ № 7" с. Успенское Анив.р-на</t>
  </si>
  <si>
    <t>ДГ СОШ с. Советское Долин.р-на</t>
  </si>
  <si>
    <t>ДГ СОШ с.Взморье" Долин.р-на</t>
  </si>
  <si>
    <t>Д/с № 14 «Родничок» с.Соловьёвка Корс.р-на</t>
  </si>
  <si>
    <t>Д/с  № 17 с.Озёрское Корс.р-на</t>
  </si>
  <si>
    <t>Д/с № 2 «Аленький цветочек» г.Корсаков</t>
  </si>
  <si>
    <t>Д/с № 23 «Золотой петушок» г.Корсаков</t>
  </si>
  <si>
    <t>Д/с № 28 г.Корсаков</t>
  </si>
  <si>
    <t>Д/с № 3 «Ромашка» г.Корсаков</t>
  </si>
  <si>
    <t>Д/с № 30 «Кораблик» г.Корсаков</t>
  </si>
  <si>
    <t>Д/с «Тополек» с.Чапаево Корс.р-на</t>
  </si>
  <si>
    <t>Д/с  № 7 «Солнышко» г.Корсаков</t>
  </si>
  <si>
    <t>Д/с № 8 г.Корсаков</t>
  </si>
  <si>
    <t>Д/с № 11 «Колокольчик» г.Корсаков</t>
  </si>
  <si>
    <t>Д/с № 25 «Золотая рыбка» г.Корсаков</t>
  </si>
  <si>
    <t>Д/с № 1 «Сказка» г.Корсаков</t>
  </si>
  <si>
    <t xml:space="preserve"> ДГ СОШ с.Новиково Корс.р-на</t>
  </si>
  <si>
    <t>Д/с № 12 «Теремок» г.Корсаков</t>
  </si>
  <si>
    <t>ДГ МБОУ СОШ с.Горячие Ключи Курил.р-на</t>
  </si>
  <si>
    <t>Д/с "Алёнушка" г.Курильска</t>
  </si>
  <si>
    <t>Д/с "Золотая рыбка" с.Рейдово Курил.р-на</t>
  </si>
  <si>
    <t>Д/с "Аленький цветочек" с.Буревесника Курил.р-на</t>
  </si>
  <si>
    <t>ДГ МБОУ НОШ с.Поречье Макар.р-на</t>
  </si>
  <si>
    <t>ДГ ООШ с. Восточное Макар.р-на</t>
  </si>
  <si>
    <t>Д/с № 11 «Аленький цветочек» г.Невельска</t>
  </si>
  <si>
    <t>Д/с № 16 «Малышка» г.Невельска</t>
  </si>
  <si>
    <t>Д/с № 17 «Кораблик» г.Невельска</t>
  </si>
  <si>
    <t>Д/с № 2 «Рябинка» с.Горнозаводска Невел.р-на</t>
  </si>
  <si>
    <t>Д/с № 4 «Золотая рыбка» г.Невельска</t>
  </si>
  <si>
    <t>Д/с № 5 "Солнышко" г.Невельска</t>
  </si>
  <si>
    <t>ДГ СОШ с.Шебунино Невел.р-на</t>
  </si>
  <si>
    <t>Д/с № 2 «Журавушка» г.Невельска</t>
  </si>
  <si>
    <t>Д/с № 9 "Березка" пгт.Ноглики</t>
  </si>
  <si>
    <t>Д/с №1 "Светлячок" пгт.Ноглики</t>
  </si>
  <si>
    <t>Д/с № 11 "Сказка" пгт.Ноглики</t>
  </si>
  <si>
    <t>ДГ СОШ с.Ныш Ноглик.р-на</t>
  </si>
  <si>
    <t>Д/с № 7 "Островок" пгт.Ноглики</t>
  </si>
  <si>
    <t>ДГ СОШ №1 п.Ноглики</t>
  </si>
  <si>
    <t xml:space="preserve">Д/с  № 2 "Ромашка" пгт.Ноглики </t>
  </si>
  <si>
    <t>ДГ СОШ с. Вал Ноглик.р-на</t>
  </si>
  <si>
    <t>Д/с № 1 "Родничок" г.Охи</t>
  </si>
  <si>
    <t>Д/с № 10 "Золушка" г.Охи</t>
  </si>
  <si>
    <t>ДГ СШИ с.Некрасовка Охин.р-на</t>
  </si>
  <si>
    <t>Д/с № 20 "Снегурочка" г.Охи</t>
  </si>
  <si>
    <t>Д/с № 7 "Журавушка" г.Охи</t>
  </si>
  <si>
    <t>ДГ СОШ с.Тунгор Охин.р-на</t>
  </si>
  <si>
    <t>Д/с № 5 "Звездочка" г.Охи</t>
  </si>
  <si>
    <t>Д/с № 8 "Буратино" г.Охи</t>
  </si>
  <si>
    <t>Д/с № 2 "Солнышко" г.Охи</t>
  </si>
  <si>
    <t>Д/с № 1 "Дружные ребята" г.Поронайска</t>
  </si>
  <si>
    <t>Д/с № 2 "Кораблик" г.Поронайска</t>
  </si>
  <si>
    <t>ДГ СОШ с.Гастелло Порон.р-на</t>
  </si>
  <si>
    <t>Д/с № 4 "Ивушка" с.Леонидово Порон.р-на</t>
  </si>
  <si>
    <t>Д/с № 7 «Дельфин» п.Вахрушев Порон.р-на</t>
  </si>
  <si>
    <t>ДГ СОШ с. Малиновка Порон.р-на</t>
  </si>
  <si>
    <t>Д/с № 5 "Сказка" г.Поронайска</t>
  </si>
  <si>
    <t>Д/с № 8 г.Поронайска</t>
  </si>
  <si>
    <t>Д/с «Северянка» г.Северо-Курильска</t>
  </si>
  <si>
    <t>ДГ СОШ с.Онор Смирн.р-на</t>
  </si>
  <si>
    <t>ДГ СОШ с. Победино</t>
  </si>
  <si>
    <t>Д/с № 4 "Звездочка" с.Победино Смирн.р-на</t>
  </si>
  <si>
    <t>Д/с " Островок" пгт.Смирных</t>
  </si>
  <si>
    <t xml:space="preserve">Д/с № 1 "Улыбка" пгт.Смирных  </t>
  </si>
  <si>
    <t>ДГ СОШ с.Первомайск Смирн.р-на</t>
  </si>
  <si>
    <t>ДГ СОШ с.Буюклы Смирн.р-на</t>
  </si>
  <si>
    <t>Д/с № 17 "Солнышко" пгт.Смирных</t>
  </si>
  <si>
    <t>Д/с № 1 «Остров детства» с.Ильинское Томар.р-на</t>
  </si>
  <si>
    <t>ДГ СОШ с.Красногорск Томар.р-на</t>
  </si>
  <si>
    <t>Д/с № 4 "Теремок" с.Красногорск Томар.р-на</t>
  </si>
  <si>
    <t>ДГ СОШ с.Пензенское Томар.р-на</t>
  </si>
  <si>
    <t>Д/с № 3 пгт.Тымовское</t>
  </si>
  <si>
    <t>Д/с № 2 с.Краснополье Угл.р-на</t>
  </si>
  <si>
    <t>Д/с № 3 "Радуга" г.Углегорска</t>
  </si>
  <si>
    <t>ДГ СОШ с.Лесогорское Угл.р-на</t>
  </si>
  <si>
    <t>ДГ СОШ с.Поречье Угл.р-на</t>
  </si>
  <si>
    <t>Д/с № 14 г.Шахтерска Угл.р-на</t>
  </si>
  <si>
    <t xml:space="preserve">Д/с № 2 "Сказка"  г.Холмска </t>
  </si>
  <si>
    <t>Д/с № 28 "Рябинка" с.Чехов Холм.р-на</t>
  </si>
  <si>
    <t>Д/с № 39 «Петушок» с.Чапланово Холм.р-на</t>
  </si>
  <si>
    <t>Д/с № 4 "Маячок" с.Яблочное Холм.р-на</t>
  </si>
  <si>
    <t xml:space="preserve">Д/с № 6 "Ромашка" г.Холмска </t>
  </si>
  <si>
    <t xml:space="preserve">Д/с № 9 "Дружба" г.Холмска </t>
  </si>
  <si>
    <t>ДГ ООШ с. Пионеры Холм.р-на</t>
  </si>
  <si>
    <t xml:space="preserve">Д/с «Золушка» г.Холмска </t>
  </si>
  <si>
    <t xml:space="preserve">Д/с № 7 "Улыбка г.Холмска </t>
  </si>
  <si>
    <t>Д/с № 32 «Ручеек» с.Костромское Холм.р-на</t>
  </si>
  <si>
    <t xml:space="preserve">Д/с "Теремок" г.Холмска </t>
  </si>
  <si>
    <t>Д/с № 3 "Родничок" с.Правда Холм.р-на</t>
  </si>
  <si>
    <t>Д/с "Солнышко" пгт.Ю-Курильска</t>
  </si>
  <si>
    <t>ДГ СОШ с.Дубовое Ю-Кур.р-на</t>
  </si>
  <si>
    <t>Д/с «Белочка» пгт.Ю-Курильска</t>
  </si>
  <si>
    <t>Д/с "Аленка" пгт.Ю-Курильска</t>
  </si>
  <si>
    <t>Д/с "Ромашка" пгт.Ю-Курильска</t>
  </si>
  <si>
    <t>Д/с "Звездочка" пгт.Ю-Курильска</t>
  </si>
  <si>
    <t>Д/с "Островок" пгт.Ю-Курильска</t>
  </si>
  <si>
    <t>Д/с «Рыбка» пгт.Ю-Курильска</t>
  </si>
  <si>
    <t>Д/с № 13 «Колокольчик» г.Ю-Сах.</t>
  </si>
  <si>
    <t>Д/с № 17 «Огонёк» г.Ю-Сах.</t>
  </si>
  <si>
    <t>Д/с № 29 «Василёк» г.Ю-Сах.</t>
  </si>
  <si>
    <t>Д/с № 3 «Золотой ключик» г.Ю-Сах.</t>
  </si>
  <si>
    <t>Д/с № 31 «Аистенок» г.Ю-Сах.</t>
  </si>
  <si>
    <t>Д/с № 34 «Искорка» с.Березняки</t>
  </si>
  <si>
    <t>Д/с № 40 «Теремок» с.Синегорск</t>
  </si>
  <si>
    <t>Д/с  № 41 «Звездочка» г.Ю-Сах.</t>
  </si>
  <si>
    <t>Д/с № 43 «Светлячок» г.Ю-Сах.</t>
  </si>
  <si>
    <t>Д/с № 49 «Ласточка» г.Ю-Сах.</t>
  </si>
  <si>
    <t>Д/с № 54 «Белоснежка» г.Ю-Сах.</t>
  </si>
  <si>
    <t>Д/с № 58 «Ручеек» с.Дальнее</t>
  </si>
  <si>
    <t>Д/с № 8 «Журавлёнок» г.Ю-Сах.</t>
  </si>
  <si>
    <t>Д/с № 9 «Чебурашка» г.Ю-Сах.</t>
  </si>
  <si>
    <t>Д/с № 19 «Аленушка» г.Ю-Сах.</t>
  </si>
  <si>
    <t>Д/с № 2 «Березка» г.Ю-Сах.</t>
  </si>
  <si>
    <t>Д/с № 1 «Загадка» г.Ю-Сах.</t>
  </si>
  <si>
    <t>Д/с № 15 «Берёзка» г.Ю-Сах.</t>
  </si>
  <si>
    <t>Д/с № 18 «Гармония» г.Ю-Сах.</t>
  </si>
  <si>
    <t>Д/с № 28 «Матрешка» г.Ю-Сах.</t>
  </si>
  <si>
    <t>Д/с № 30 «Улыбка» г.Ю-Сах.</t>
  </si>
  <si>
    <t>Д/с № 38 «Лучик» г.Ю-Сах.</t>
  </si>
  <si>
    <t>Д/с № 46 «Жемчужина» г.Ю-Сах.</t>
  </si>
  <si>
    <t>Д/с № 6 г.Ю-Сах.</t>
  </si>
  <si>
    <t>Д/с № 24 «Солнышко» г.Ю-Сах.</t>
  </si>
  <si>
    <t>Д/с № 47 «Ягодка» г.Ю-Сах.</t>
  </si>
  <si>
    <t>Д/с № 5 «Полянка» г.Ю-Сах.</t>
  </si>
  <si>
    <t>Д/с № 10 «Росинка» г.Ю-Сах.</t>
  </si>
  <si>
    <t>Д/с № 21 «Кораблик» г.Ю-Сах.</t>
  </si>
  <si>
    <t>Д/с № 42 «Черёмушки» г.Ю-Сах.</t>
  </si>
  <si>
    <t>Д/с № 44 «Незабудка» г.Ю-Сах.</t>
  </si>
  <si>
    <t>Д/с № 48 «Малыш» г.Ю-Сах.</t>
  </si>
  <si>
    <t>Д/с № 14 «Рябинка» г.Ю-Сах.</t>
  </si>
  <si>
    <t>Д/с № 26 «Островок» г.Ю-Сах.</t>
  </si>
  <si>
    <t>Д/с № 37 «Одуванчик» г.Ю-Сах.</t>
  </si>
  <si>
    <t>Д/с № 57 «Бусинка» с.Дальнее</t>
  </si>
  <si>
    <t>Д/с № 33 «Дюймовочка» г.Ю-Сах.</t>
  </si>
  <si>
    <t>Д/с № 4 «Лебедушка» г.Ю-Сах.</t>
  </si>
  <si>
    <t>Д/с № 12 «Лесная сказка» г.Ю-Сах.</t>
  </si>
  <si>
    <t>Д/с № 27 «Зарничка» г.Ю-Сах.</t>
  </si>
  <si>
    <t>Д/с № 36 «Мальвина» г.Ю-Сах.</t>
  </si>
  <si>
    <t>Д/с № 25 «Русалочка» г.Ю-Сах.</t>
  </si>
  <si>
    <t>Д/с № 35 «Сказка» г.Ю-Сах.</t>
  </si>
  <si>
    <t>Д/с № 50 «Карусель» г.Ю-Сах.</t>
  </si>
  <si>
    <t>Д/с № 20 «Красная шапочка» г.Ю-Сах.</t>
  </si>
  <si>
    <t>Д/с № 55 «Веснушка» г.Ю-Сах.</t>
  </si>
  <si>
    <t>Д/с № 22 «Ивушка» г.Ю-Сах.</t>
  </si>
  <si>
    <t>Д/с № 39 «Радуга» г.Ю-Сах.</t>
  </si>
  <si>
    <t>Д/с № 45 «Семицветик» г.Ю-Сах.</t>
  </si>
  <si>
    <t>Д/с № 32 «Буратино» г.Ю-Сах.</t>
  </si>
  <si>
    <t>Д/с № 11 «Ромашка» г.Ю-Сах.</t>
  </si>
  <si>
    <t>ДГ НШ-д/с с.Чир-Унвд Тымов.р-на</t>
  </si>
  <si>
    <t>ДГ НШ-д/с с.Красная Тымь Тымов.р-на</t>
  </si>
  <si>
    <t>МАДОУ № 9 "Зеленый остров" (Новотроицкое)</t>
  </si>
  <si>
    <t>Д/с № 9 "Зеленый остров" с.Новотроицкое</t>
  </si>
  <si>
    <t>ДГ СОШ с.Арги-Паги Тымов.р-на</t>
  </si>
  <si>
    <t>МБОУ СОШ  "Детский сад с.Арги-Паги" (дошкольные группы)</t>
  </si>
  <si>
    <t>ДГ СОШ с.Кировское Тымов.р-на</t>
  </si>
  <si>
    <t>МБОУ СОШ №1 пгт. Тымовское (дошкольные группы)</t>
  </si>
  <si>
    <t>ДГ СОШ №1 пгт. Тымовское</t>
  </si>
  <si>
    <t>МБОУ СОШ № 3 с. Огоньки</t>
  </si>
  <si>
    <t>МКОУ ООШ с. Виахту</t>
  </si>
  <si>
    <t>МБОУ СОШ с. Взморье</t>
  </si>
  <si>
    <t>МБОУ СОШ с. Советское</t>
  </si>
  <si>
    <t>МАОУ «СОШ с. Новиково»</t>
  </si>
  <si>
    <t>МБОУ "НОШ с. Поречье"</t>
  </si>
  <si>
    <t>МБОУ «СОШ с. Шебунино»</t>
  </si>
  <si>
    <t>МБОУ СОШ № 1 пгт.Ноглики</t>
  </si>
  <si>
    <t>МБОУ СОШ с.Вал</t>
  </si>
  <si>
    <t>МБОУ СОШ с.Ныш</t>
  </si>
  <si>
    <t>МБОУ школа-интернат с. Некрасовка им. П. Г. Чайка</t>
  </si>
  <si>
    <t>МБОУ СОШ с.Малиновка</t>
  </si>
  <si>
    <t>МБОУ СОШ с.Буюклы</t>
  </si>
  <si>
    <t>МБОУ СОШ с.Первомайск</t>
  </si>
  <si>
    <t>МБОУ СОШ с. Пензенское МО «Томаринский городской округ» Сахалинской области</t>
  </si>
  <si>
    <t>МБОУ "Начальная школа - детский сад с. Чир-Унвд"</t>
  </si>
  <si>
    <t>МБОУ "Начальная школа-детский сад с. Красная Тымь"</t>
  </si>
  <si>
    <t>МБОУ СОШ № 1 пгт.Тымовское</t>
  </si>
  <si>
    <t>МБОУ СОШ с.Kировское</t>
  </si>
  <si>
    <t>МБОУ СОШ с.Лесогорское</t>
  </si>
  <si>
    <t>МБОУ ООШ с.Пионеры</t>
  </si>
  <si>
    <t>МАДОУ №45 «Семицветик» г. Южно-Сахалинска</t>
  </si>
  <si>
    <t>МБДОУ СОШ  с. Кировское (дошкольные группы)</t>
  </si>
  <si>
    <t>Д/с № 56 «Лукоморье» г.Ю-Сах.</t>
  </si>
  <si>
    <t>МАДОУ № 9 "Зеленый остров"</t>
  </si>
  <si>
    <t>МБДОУ «Детский сад № 1 им. Ю.А. Гагарина»</t>
  </si>
  <si>
    <t>МБДОУ № 2 «Колокольчик» с. Троицкое</t>
  </si>
  <si>
    <t>МБДОУ № 5 «Берёзка» с. Таранай</t>
  </si>
  <si>
    <t>МБДОУ № 6 «Радуга» с. Троицкое</t>
  </si>
  <si>
    <t>МБДОУ № 7 «Росинка» г. Анива</t>
  </si>
  <si>
    <t>МБДОУ № 8 «Сказка» г. Анива</t>
  </si>
  <si>
    <t>МБДОУ №3 «Рябинка» г. Анива</t>
  </si>
  <si>
    <t>МБДОУ №4 «Теремок» с. Ново-Троицкое</t>
  </si>
  <si>
    <t>МБДОУ детский сад «Алёнушка»</t>
  </si>
  <si>
    <t>МБДОУ «Детский сад №1 «Солнышко» г. Макарова»</t>
  </si>
  <si>
    <t>МБДОУ «Детский сад №2 «Аленький цветочек» г. Макарова»</t>
  </si>
  <si>
    <t>МБОУ "СОШ с. Новое"</t>
  </si>
  <si>
    <t>МБДОУ детский сад №1 «Остров детства» с. Ильинское МО «Томаринский городской округ Сахалинской области</t>
  </si>
  <si>
    <t>МБДОУ детский сад №3 «Малыш» г. Томари Сахалинской области</t>
  </si>
  <si>
    <t>МБДОУ детский сад №4 «Теремок» с. Красногорск МО «Томаринский городской округ Сахалинской области</t>
  </si>
  <si>
    <t>МБДОУ детский сад №7 «Сказка» г. Томари Сахалинской области</t>
  </si>
  <si>
    <t>МБДОУ "Детский сад № 1 пгт. Тымовское"</t>
  </si>
  <si>
    <t>МБДОУ "Детский сад № 6 пгт. Тымовское"</t>
  </si>
  <si>
    <t>МБДОУ Детский сад № 3 пгт. Тымовское</t>
  </si>
  <si>
    <t>МБДОУ Детский сад № 5 пгт. Тымовское</t>
  </si>
  <si>
    <t>МБДОУ Детский сад с. Адо-Тымово</t>
  </si>
  <si>
    <t>МБДОУ Детский сад с. Воскресеновка</t>
  </si>
  <si>
    <t>МБДОУ Детский сад с. Молодёжное</t>
  </si>
  <si>
    <t>МБДОУ Детский сад с. Ясное</t>
  </si>
  <si>
    <t>МБДОУ № 20 «Аленушка» г. Холмска</t>
  </si>
  <si>
    <t>МБДОУ детский сад № 8 «Золотой ключик» г. Холмска</t>
  </si>
  <si>
    <t>МБДОУ детский сад №1 "Солнышко" г. Холмска</t>
  </si>
  <si>
    <t>МБДОУ "Детский сад "Солнышко"</t>
  </si>
  <si>
    <t>МБДОУ детский сад "Аленка"</t>
  </si>
  <si>
    <t>МБДОУ детский сад "Белочка"</t>
  </si>
  <si>
    <t>МБДОУ детский сад "Звездочка"</t>
  </si>
  <si>
    <t>МБДОУ детский сад "Ромашка"</t>
  </si>
  <si>
    <t>МБДОУ детский сад "Рыбка"</t>
  </si>
  <si>
    <t>МБДОУ Детский сад «Островок»</t>
  </si>
  <si>
    <t>МБДОУ № 1 "Светлячок"</t>
  </si>
  <si>
    <t>МБДОУ № 2 "Ромашка"</t>
  </si>
  <si>
    <t>МБДОУ № 3 "Теремок"</t>
  </si>
  <si>
    <t>МБДОУ детский сад № 4 «Улыбка»</t>
  </si>
  <si>
    <t>МБДОУ детский сад № 1 "Родничок»" г. Охи</t>
  </si>
  <si>
    <t>МБДОУ детский сад № 5 «Звездочка" г. Охи</t>
  </si>
  <si>
    <t>МБДОУ детский сад № 8 "Буратино" г. Оха</t>
  </si>
  <si>
    <t>ДОУ №4 "Звёздочка"</t>
  </si>
  <si>
    <t>МБДОУ детсад №17</t>
  </si>
  <si>
    <t>МАДОУ «Детский сад № 1 «Сказка»</t>
  </si>
  <si>
    <t>МАДОУ «Детский сад № 11 «Колокольчик»</t>
  </si>
  <si>
    <t>МАДОУ «Детский сад № 12 «Теремок»</t>
  </si>
  <si>
    <t>МАДОУ «Детский сад № 14 «Родничок»</t>
  </si>
  <si>
    <t>МАДОУ «Детский сад № 17 с. Озёрское»</t>
  </si>
  <si>
    <t>МАДОУ «Детский сад № 2 «Аленький цветочек»</t>
  </si>
  <si>
    <t>МАДОУ «Детский сад № 23 «Золотой петушок»</t>
  </si>
  <si>
    <t>МАДОУ «Детский сад № 25»</t>
  </si>
  <si>
    <t>МАДОУ «Детский сад № 28»</t>
  </si>
  <si>
    <t>МАДОУ «Детский сад № 3 «Ромашка»</t>
  </si>
  <si>
    <t>МАДОУ «Детский сад № 30 «Кораблик»</t>
  </si>
  <si>
    <t>МАДОУ «Детский сад № 7 «Солнышко»</t>
  </si>
  <si>
    <t>МАДОУ «Детский сад № 8»</t>
  </si>
  <si>
    <t>МБДОУ № 7 "Дельфин" п. Вахрушев</t>
  </si>
  <si>
    <t>МБДОУ №1 "Дружные ребята" г.Поронайска</t>
  </si>
  <si>
    <t>МБДОУ №34 "Морячок" г.Поронайск</t>
  </si>
  <si>
    <t>МБДОУ №4 "Ивушка"</t>
  </si>
  <si>
    <t>МБДОУ № 7 «Малыш» г. Углегорска</t>
  </si>
  <si>
    <t>МАДОУ № 4 «Лебедушка» г.Южно-Сахалинска</t>
  </si>
  <si>
    <t>МАДОУ № 56 "ЛУКОМОРЬЕ"</t>
  </si>
  <si>
    <t>МАДОУ №1 «Загадка» г. Южно-Сахалинска</t>
  </si>
  <si>
    <t>МАДОУ №11 «Ромашка» г. Южно-Сахалинска</t>
  </si>
  <si>
    <t>МАДОУ №14 «Рябинка» г. Южно-Сахалинска</t>
  </si>
  <si>
    <t>МАДОУ №17 "Огонек" г.Южно-Сахалинска</t>
  </si>
  <si>
    <t>МАДОУ №19 «Аленушка» г. Южно-Сахалинска</t>
  </si>
  <si>
    <t>МАДОУ №2 «Березка» г. Южно-Сахалинска</t>
  </si>
  <si>
    <t>МАДОУ №20 «Красная шапочка» г. Южно-Сахалинска</t>
  </si>
  <si>
    <t>МАДОУ №24 «Солнышко» г. Южно-Сахалинска</t>
  </si>
  <si>
    <t>МАДОУ №25 «Русалочка» г. Южно-Сахалинска</t>
  </si>
  <si>
    <t>МАДОУ №27 «Зарничка» г .Южно-Сахалинска</t>
  </si>
  <si>
    <t>МАДОУ №3 «Золотой ключик» г.Южно-Сахалинска</t>
  </si>
  <si>
    <t>МАДОУ №30 «Улыбка» г. Южно-Сахалинска</t>
  </si>
  <si>
    <t>МАДОУ №31 «Аистенок» г. Южно-Сахалинска</t>
  </si>
  <si>
    <t>МАДОУ №34 «Искорка» с.Березняки</t>
  </si>
  <si>
    <t>МАДОУ №35 «Сказка» г. Южно-Сахалинска</t>
  </si>
  <si>
    <t>МАДОУ №36 «Мальвина» г. Южно-Сахалинска</t>
  </si>
  <si>
    <t>МАДОУ №38 «Лучик» г. Южно-Сахалинска</t>
  </si>
  <si>
    <t>МАДОУ №39 "Радуга" г. Южно-Сахалинска</t>
  </si>
  <si>
    <t>МАДОУ №42 «Черёмушки» г. Южно-Сахалинска</t>
  </si>
  <si>
    <t>МАДОУ №43 «Светлячок» г. Южно-Сахалинска</t>
  </si>
  <si>
    <t>МАДОУ №44 «Незабудка» г.Южно-Сахалинска</t>
  </si>
  <si>
    <t>МАДОУ №46 «Жемчужина» г. Южно-Сахалинска</t>
  </si>
  <si>
    <t>МАДОУ №48 «Малыш» г.Южно-Сахалинска</t>
  </si>
  <si>
    <t>МАДОУ №49 «Ласточка» г. Южно-Сахалинска</t>
  </si>
  <si>
    <t>МАДОУ №5 «Полянка»» г. Южно-Сахалинска</t>
  </si>
  <si>
    <t>МАДОУ №55 "Веснушка" г.Южно-Сахалинска</t>
  </si>
  <si>
    <t>МАДОУ №57 "Бусинка" с.Дальнее</t>
  </si>
  <si>
    <t>МАДОУ №8 «Журавленок» города Южно-Сахалинска</t>
  </si>
  <si>
    <t>МАДОУ №9 «Чебурашка» г.Южно-Сахалинска</t>
  </si>
  <si>
    <t>МБДОУ №29 «Василёк» г. Южно-Сахалинска</t>
  </si>
  <si>
    <t>МБДОУ №32 «Буратино» г. Южно-Сахалинска</t>
  </si>
  <si>
    <t>МБДОУ №33 «Дюймовочка» г. Южно-Сахалинска</t>
  </si>
  <si>
    <t>МБДОУ №37 «Одуванчик» г. Южно-Сахалинска</t>
  </si>
  <si>
    <t>МБДОУ №40 «Теремок» с. Синегорск</t>
  </si>
  <si>
    <t>МБДОУ №41 «Звездочка» г. Южно-Сахалинска</t>
  </si>
  <si>
    <t>МБДОУ №6 г.Южно-Сахалинска</t>
  </si>
  <si>
    <t>МАДОУ «Детский сад № 1 «Сказка» г. Корсаков</t>
  </si>
  <si>
    <t>МАДОУ «Детский сад № 11 «Колокольчик»  г. Корсаков</t>
  </si>
  <si>
    <t xml:space="preserve">МАДОУ «Детский сад № 14 «Родничок» села Соловьёвка </t>
  </si>
  <si>
    <t xml:space="preserve">МАДОУ «Детский сад № 17 с. Озёрское» </t>
  </si>
  <si>
    <t>МАДОУ «Детский сад № 2 «Аленький цветочек»  г. Корсаков</t>
  </si>
  <si>
    <t>МАДОУ «Детский сад № 23 «Золотой петушок»  г. Корсаков</t>
  </si>
  <si>
    <t>МАДОУ детский сад   № 25 «Золотая рыбка» г. Корсаков</t>
  </si>
  <si>
    <t>МАДОУ «Детский сад № 28» г. Корсаков</t>
  </si>
  <si>
    <t>МАДОУ комбинированного вида «Детский сад № 3 «Ромашка» г. Корсаков</t>
  </si>
  <si>
    <t>МАДОУ «Детский сад № 30 «Кораблик» г. Корсаков</t>
  </si>
  <si>
    <t xml:space="preserve">МАДОУ «Детский сад «Тополек» села Чапаево </t>
  </si>
  <si>
    <t>МАДОУ «Детский сад  № 7 «Солнышко»  г. Корсаков</t>
  </si>
  <si>
    <t>МАДОУ «Детский сад № 8» г. Корсаков</t>
  </si>
  <si>
    <t>МАДОУ «Детский сад № 12 «Теремок» г. Корсаков</t>
  </si>
  <si>
    <t>МАОУ СОШ с. Новиково (дошкольные группы)</t>
  </si>
  <si>
    <t>МАДОУ  детский сад  общеразвивающего вида № 1 «Загадка» г. Южно-Сахалинска</t>
  </si>
  <si>
    <t>МАДОУ детский сад  общеразвивающего вида № 4 «Лебедушка» г. Южно-Сахалинска</t>
  </si>
  <si>
    <t>МАДОУ детский сад комбинированного вида № 56 «Лукоморье» г. Южно-Сахалинска</t>
  </si>
  <si>
    <t>МАДОУ детский сад общеразвивающего вида № 11 «Ромашка» г. Южно-Сахалинска</t>
  </si>
  <si>
    <t>МАДОУ  Центр развития ребёнка – детский сад № 14 «Рябинка» г.  Южно-Сахалинска</t>
  </si>
  <si>
    <t>МАДОУ детский сад общеразвивающего вида № 17 «Огонёк» г. Южно-Сахалинска</t>
  </si>
  <si>
    <t>МАДОУ детский сад комбинированного вида № 19 «Аленушка» г. Южно-Сахалинска</t>
  </si>
  <si>
    <t>МАДОУ  детский сад  общеразвивающего вида № 2 «Березка» г. Южно-Сахалинска</t>
  </si>
  <si>
    <t>МАДОУ детский сад № 20 «Красная шапочка» г. Южно-Сахалинска</t>
  </si>
  <si>
    <t>МАДОУ детский сад общеразвивающего вида № 24 «Солнышко» г. Южно-Сахалинска</t>
  </si>
  <si>
    <t>МАДОУ детский сад общеразвивающего вида № 25 «Русалочка» г. Южно-Сахалинска</t>
  </si>
  <si>
    <t>МАДОУ детский сад общеразвивающего вида № 27 «Зарничка» г. Южно-Сахалинска</t>
  </si>
  <si>
    <t>МАДОУ детский сад комбинированного вида № 3 «Золотой ключик» г. Южно-Сахалинска</t>
  </si>
  <si>
    <t>МАДОУ детский сад общеразвивающего вида № 30 «Улыбка» г. Южно-Сахалинска</t>
  </si>
  <si>
    <t>МАДОУ детский сад комбинированного вида № 31 «Аистенок» г. Южно-Сахалинска</t>
  </si>
  <si>
    <t>МАДОУ Детский сад № 34 «Искорка» с. Березняки</t>
  </si>
  <si>
    <t>МАДОУ детский сад общеразвивающего вида № 35 «Сказка» г. Южно-Сахалинска</t>
  </si>
  <si>
    <t>МАДОУ детский сад общеразвивающего вида № 36 «Мальвина» г. Южно-Сахалинска</t>
  </si>
  <si>
    <t>МАДОУ детский сад комбинированного вида № 38 «Лучик» г. Южно-Сахалинска</t>
  </si>
  <si>
    <t>МАДОУ детский сад общеразвивающего вида № 39 «Радуга» г. Южно-Сахалинска</t>
  </si>
  <si>
    <t>МАДОУ  детский сад общеразвивающего вида № 42 «Черёмушки» г. Южно-Сахалинска</t>
  </si>
  <si>
    <t>МАДОУ детский сад общеразвивающего вида № 43 «Светлячок» г. Южно-Сахалинска</t>
  </si>
  <si>
    <t>МАДОУ Центр развития ребёнка – детский сад № 44 «Незабудка» г. Южно-Сахалинска</t>
  </si>
  <si>
    <t>МАДОУ № 45 детский сад «Семицветик» г. Южно-Сахалинска</t>
  </si>
  <si>
    <t>МАДОУ детский сад общеразвивающего вида № 46 «Жемчужина» г. Южно-Сахалинска</t>
  </si>
  <si>
    <t>МАДОУ детский сад общеразвивающего вида № 48 «Малыш» г. Южно-Сахалинска</t>
  </si>
  <si>
    <t>МАДОУ детский сад общеразвивающего вида № 49 «Ласточка» г. Южно-Сахалинска</t>
  </si>
  <si>
    <t>МАДОУ  Центр развития ребёнка – детский сад № 5 «Полянка» г. Южно-Сахалинска</t>
  </si>
  <si>
    <t>МАДОУ детский сад общеразвивающего вида № 55 «Веснушка» г. Южно-Сахалинска</t>
  </si>
  <si>
    <t>МАДОУ детский сад № 57 «Бусинка» с. Дальнее</t>
  </si>
  <si>
    <t>МАДОУ  детский сад общеразвивающего вида № 8 «Журавлёнок» г. Южно-Сахалинска</t>
  </si>
  <si>
    <t>МАДОУ детский сад комбинированного вида № 9 «Чебурашка» г. Южно-Сахалинска</t>
  </si>
  <si>
    <t>МБДОУ № 2 "Кораблик"г. Поронайска</t>
  </si>
  <si>
    <t>ДГ СОШ с. Новое Макар.р-на</t>
  </si>
  <si>
    <t>МБОУ "СОШ с. Новое (дошкольные группы)</t>
  </si>
  <si>
    <t>МБДОУ детский сад "Аленький цветочек" с. Буревестника</t>
  </si>
  <si>
    <t>МБДОУ "Детский сад "Сказка" г.Долинск</t>
  </si>
  <si>
    <t>МБДОУ "Детский сад "Солнышко" г.Долинск</t>
  </si>
  <si>
    <t>МБДОУ "Детский сад "Чебурашка" г.Долинск</t>
  </si>
  <si>
    <t>МБОУ СОШ с. Победино (Дошкольные группы в с. Рощино)</t>
  </si>
  <si>
    <t>МБДОУ детский сад комбинированного вида  № 32 «Буратино» г. Южно-Сахалинска</t>
  </si>
  <si>
    <t>МАДОУ №10 «Росинка» г.Южно-Сахалинска</t>
  </si>
  <si>
    <t>МАДОУ №12 «Лесная сказка» г. Южно-Сахалинска</t>
  </si>
  <si>
    <t>МАДОУ №13 «Колокольчик» г. Южно-Сахалинска</t>
  </si>
  <si>
    <t>МАДОУ №15 «Берёзка» г. Южно-Сахалинска</t>
  </si>
  <si>
    <t>МАДОУ №18 «Гармония» г. Южно-Сахалинска</t>
  </si>
  <si>
    <t>МАДОУ №21 «Кораблик» г.Южно-Сахалинска</t>
  </si>
  <si>
    <t>МАДОУ №22 «Ивушка» г. Южно-Сахалинска</t>
  </si>
  <si>
    <t>МАДОУ №26 г. Южно-Сахалинска</t>
  </si>
  <si>
    <t>МАДОУ №28 г. Южно-Сахалинска</t>
  </si>
  <si>
    <t>МАДОУ №50 детский сад "Карусель"</t>
  </si>
  <si>
    <t>МАДОУ №54 «Белоснежка» города Южно-Сахалинска</t>
  </si>
  <si>
    <t>МАОУ детский сад №47 "Ягодка" г. Южно-Сахалинска</t>
  </si>
  <si>
    <t>ИТОГОВАЯ ОЦЕНКА
 (от 0 до 18)</t>
  </si>
  <si>
    <t>23/24</t>
  </si>
  <si>
    <t>МБДОУ детский сад № 28 «Рябинка» села Чехов</t>
  </si>
  <si>
    <t>МАДОУ №58 «Ручеек» с. Дальнее</t>
  </si>
  <si>
    <t>Показатель 4
 (0-2)</t>
  </si>
  <si>
    <t>МБДОУ "Чебурашка" г. Долинск</t>
  </si>
  <si>
    <t>МБДОУ "Солнышко" г. Долинск</t>
  </si>
  <si>
    <t>МБДОУ "Сказка" г. Долинск</t>
  </si>
  <si>
    <t>Максимальные значения показателей за октябрь-декабрь 2023</t>
  </si>
  <si>
    <t>Ведение эл.журнала посещаемости октябрь</t>
  </si>
  <si>
    <t>Ведение эл.журнала посещаемости ноябрь</t>
  </si>
  <si>
    <t>Ведение эл.журнала посещаемости декабрь</t>
  </si>
  <si>
    <t>Показатель 4
 (0-6)</t>
  </si>
  <si>
    <t>ИТОГОВАЯ ОЦЕНКА
 (от 0 до 20)</t>
  </si>
  <si>
    <t>Количество воспитанников, внесенных в АИС СГО дошкольными образовательными организациями в муниципальных образованиях Сахалинской области 
по состоянию на 15.01.2024 г.</t>
  </si>
  <si>
    <t>МБДОУ «Детский сад № 2 «Ромашка» г. А-Сахалинский</t>
  </si>
  <si>
    <t>МБДОУ № 2 "Ромашка" г. А-Сахалинский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</si>
</sst>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4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  <scheme val="minor"/>
    </font>
    <font>
      <b/>
      <sz val="10"/>
      <color rgb="FF111111"/>
      <name val="Arial"/>
      <family val="2"/>
      <charset val="204"/>
    </font>
    <font>
      <sz val="11"/>
      <color rgb="FF000000"/>
      <name val="Cambria"/>
      <family val="1"/>
      <charset val="204"/>
      <scheme val="major"/>
    </font>
    <font>
      <b/>
      <sz val="11"/>
      <color theme="1"/>
      <name val="Arial"/>
      <family val="2"/>
      <charset val="204"/>
    </font>
    <font>
      <b/>
      <sz val="11"/>
      <color rgb="FF000000"/>
      <name val="Cambria"/>
      <family val="1"/>
      <charset val="204"/>
      <scheme val="maj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mbria"/>
      <family val="1"/>
      <scheme val="major"/>
    </font>
    <font>
      <sz val="11"/>
      <color rgb="FF11111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b/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b/>
      <sz val="11"/>
      <name val="Cambria"/>
      <family val="1"/>
      <charset val="204"/>
      <scheme val="major"/>
    </font>
  </fonts>
  <fills count="2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EA3F32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C7C7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4" fillId="0" borderId="0" applyNumberFormat="0" applyFill="0" applyBorder="0" applyAlignment="0" applyProtection="0"/>
    <xf numFmtId="0" fontId="10" fillId="0" borderId="0"/>
    <xf numFmtId="0" fontId="1" fillId="0" borderId="0"/>
    <xf numFmtId="0" fontId="13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2" fillId="0" borderId="0"/>
    <xf numFmtId="0" fontId="12" fillId="0" borderId="0"/>
    <xf numFmtId="0" fontId="19" fillId="0" borderId="0"/>
    <xf numFmtId="0" fontId="12" fillId="0" borderId="0"/>
    <xf numFmtId="0" fontId="19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9" fontId="12" fillId="0" borderId="0" applyFont="0" applyFill="0" applyBorder="0" applyAlignment="0" applyProtection="0"/>
    <xf numFmtId="0" fontId="43" fillId="0" borderId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</cellStyleXfs>
  <cellXfs count="310">
    <xf numFmtId="0" fontId="0" fillId="0" borderId="0" xfId="0"/>
    <xf numFmtId="0" fontId="0" fillId="0" borderId="0" xfId="0" applyFill="1"/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0" fillId="5" borderId="2" xfId="0" applyFont="1" applyFill="1" applyBorder="1" applyAlignment="1">
      <alignment horizontal="center"/>
    </xf>
    <xf numFmtId="0" fontId="20" fillId="5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left" vertical="center"/>
    </xf>
    <xf numFmtId="49" fontId="22" fillId="6" borderId="3" xfId="7" applyNumberFormat="1" applyFont="1" applyFill="1" applyBorder="1" applyAlignment="1">
      <alignment horizontal="center" vertical="center" textRotation="90" wrapText="1"/>
    </xf>
    <xf numFmtId="3" fontId="23" fillId="7" borderId="3" xfId="7" applyNumberFormat="1" applyFont="1" applyFill="1" applyBorder="1" applyAlignment="1">
      <alignment horizontal="center" vertical="center" wrapText="1"/>
    </xf>
    <xf numFmtId="1" fontId="22" fillId="8" borderId="3" xfId="7" applyNumberFormat="1" applyFont="1" applyFill="1" applyBorder="1" applyAlignment="1">
      <alignment horizontal="center" vertical="center" wrapText="1"/>
    </xf>
    <xf numFmtId="49" fontId="2" fillId="9" borderId="3" xfId="7" applyNumberFormat="1" applyFont="1" applyFill="1" applyBorder="1" applyAlignment="1">
      <alignment horizontal="center" vertical="center" textRotation="90" wrapText="1"/>
    </xf>
    <xf numFmtId="0" fontId="24" fillId="10" borderId="3" xfId="0" applyFont="1" applyFill="1" applyBorder="1" applyAlignment="1">
      <alignment horizontal="center" vertical="center" textRotation="90" wrapText="1"/>
    </xf>
    <xf numFmtId="3" fontId="23" fillId="11" borderId="3" xfId="7" applyNumberFormat="1" applyFont="1" applyFill="1" applyBorder="1" applyAlignment="1">
      <alignment horizontal="center" vertical="center"/>
    </xf>
    <xf numFmtId="4" fontId="25" fillId="12" borderId="4" xfId="7" applyNumberFormat="1" applyFont="1" applyFill="1" applyBorder="1" applyAlignment="1">
      <alignment horizontal="center" vertical="center"/>
    </xf>
    <xf numFmtId="3" fontId="25" fillId="12" borderId="5" xfId="7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23" fillId="0" borderId="0" xfId="7" applyNumberFormat="1" applyFont="1" applyFill="1" applyBorder="1" applyAlignment="1">
      <alignment horizontal="center" vertical="center" wrapText="1"/>
    </xf>
    <xf numFmtId="3" fontId="23" fillId="0" borderId="0" xfId="7" applyNumberFormat="1" applyFont="1" applyFill="1" applyBorder="1" applyAlignment="1">
      <alignment horizontal="center" vertical="center"/>
    </xf>
    <xf numFmtId="0" fontId="0" fillId="0" borderId="3" xfId="0" applyBorder="1"/>
    <xf numFmtId="0" fontId="0" fillId="14" borderId="0" xfId="0" applyFill="1"/>
    <xf numFmtId="0" fontId="0" fillId="4" borderId="6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49" fontId="22" fillId="16" borderId="3" xfId="7" applyNumberFormat="1" applyFont="1" applyFill="1" applyBorder="1" applyAlignment="1">
      <alignment horizontal="center" vertical="center" textRotation="90" wrapText="1"/>
    </xf>
    <xf numFmtId="49" fontId="22" fillId="16" borderId="3" xfId="7" applyNumberFormat="1" applyFont="1" applyFill="1" applyBorder="1" applyAlignment="1">
      <alignment horizontal="center" vertical="center" wrapText="1"/>
    </xf>
    <xf numFmtId="49" fontId="22" fillId="16" borderId="7" xfId="7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/>
    </xf>
    <xf numFmtId="0" fontId="13" fillId="0" borderId="3" xfId="0" applyFont="1" applyFill="1" applyBorder="1"/>
    <xf numFmtId="0" fontId="15" fillId="0" borderId="3" xfId="0" applyFont="1" applyFill="1" applyBorder="1" applyAlignment="1">
      <alignment horizontal="right"/>
    </xf>
    <xf numFmtId="0" fontId="13" fillId="10" borderId="3" xfId="0" applyFont="1" applyFill="1" applyBorder="1" applyAlignment="1">
      <alignment horizontal="center"/>
    </xf>
    <xf numFmtId="0" fontId="13" fillId="10" borderId="3" xfId="0" applyFont="1" applyFill="1" applyBorder="1"/>
    <xf numFmtId="0" fontId="19" fillId="0" borderId="0" xfId="12"/>
    <xf numFmtId="0" fontId="27" fillId="2" borderId="1" xfId="12" applyFont="1" applyFill="1" applyBorder="1" applyAlignment="1">
      <alignment horizontal="center" vertical="center"/>
    </xf>
    <xf numFmtId="0" fontId="27" fillId="2" borderId="2" xfId="12" applyFont="1" applyFill="1" applyBorder="1" applyAlignment="1">
      <alignment horizontal="center"/>
    </xf>
    <xf numFmtId="0" fontId="27" fillId="2" borderId="3" xfId="12" applyFont="1" applyFill="1" applyBorder="1" applyAlignment="1">
      <alignment horizontal="center" vertical="center"/>
    </xf>
    <xf numFmtId="0" fontId="19" fillId="0" borderId="0" xfId="12" applyFill="1"/>
    <xf numFmtId="0" fontId="27" fillId="5" borderId="2" xfId="12" applyFont="1" applyFill="1" applyBorder="1" applyAlignment="1">
      <alignment horizontal="center"/>
    </xf>
    <xf numFmtId="0" fontId="27" fillId="5" borderId="3" xfId="12" applyFont="1" applyFill="1" applyBorder="1" applyAlignment="1">
      <alignment horizontal="center" vertical="center"/>
    </xf>
    <xf numFmtId="4" fontId="28" fillId="12" borderId="4" xfId="8" applyNumberFormat="1" applyFont="1" applyFill="1" applyBorder="1" applyAlignment="1">
      <alignment horizontal="center" vertical="center"/>
    </xf>
    <xf numFmtId="3" fontId="28" fillId="12" borderId="5" xfId="8" applyNumberFormat="1" applyFont="1" applyFill="1" applyBorder="1" applyAlignment="1">
      <alignment horizontal="center" vertical="center"/>
    </xf>
    <xf numFmtId="0" fontId="27" fillId="5" borderId="2" xfId="12" applyFont="1" applyFill="1" applyBorder="1" applyAlignment="1">
      <alignment horizontal="left"/>
    </xf>
    <xf numFmtId="0" fontId="20" fillId="5" borderId="3" xfId="0" applyFont="1" applyFill="1" applyBorder="1" applyAlignment="1">
      <alignment horizontal="center"/>
    </xf>
    <xf numFmtId="3" fontId="13" fillId="10" borderId="3" xfId="0" applyNumberFormat="1" applyFont="1" applyFill="1" applyBorder="1" applyAlignment="1">
      <alignment horizontal="center" vertical="center"/>
    </xf>
    <xf numFmtId="0" fontId="15" fillId="13" borderId="8" xfId="4" applyFont="1" applyFill="1" applyBorder="1" applyAlignment="1">
      <alignment vertical="center"/>
    </xf>
    <xf numFmtId="0" fontId="15" fillId="13" borderId="9" xfId="4" applyFont="1" applyFill="1" applyBorder="1" applyAlignment="1">
      <alignment vertical="center"/>
    </xf>
    <xf numFmtId="0" fontId="15" fillId="13" borderId="5" xfId="4" applyFont="1" applyFill="1" applyBorder="1" applyAlignment="1">
      <alignment vertical="center"/>
    </xf>
    <xf numFmtId="0" fontId="15" fillId="13" borderId="8" xfId="4" applyFont="1" applyFill="1" applyBorder="1" applyAlignment="1">
      <alignment horizontal="left" vertical="center"/>
    </xf>
    <xf numFmtId="0" fontId="15" fillId="13" borderId="9" xfId="4" applyFont="1" applyFill="1" applyBorder="1" applyAlignment="1">
      <alignment horizontal="left" vertical="center"/>
    </xf>
    <xf numFmtId="0" fontId="19" fillId="13" borderId="5" xfId="12" applyFill="1" applyBorder="1"/>
    <xf numFmtId="3" fontId="32" fillId="0" borderId="3" xfId="0" applyNumberFormat="1" applyFont="1" applyFill="1" applyBorder="1" applyAlignment="1">
      <alignment horizontal="center" vertical="center"/>
    </xf>
    <xf numFmtId="3" fontId="33" fillId="0" borderId="3" xfId="0" applyNumberFormat="1" applyFont="1" applyFill="1" applyBorder="1" applyAlignment="1">
      <alignment horizontal="center" vertical="center"/>
    </xf>
    <xf numFmtId="17" fontId="30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49" fontId="34" fillId="12" borderId="0" xfId="3" applyNumberFormat="1" applyFont="1" applyFill="1" applyBorder="1" applyAlignment="1" applyProtection="1">
      <alignment horizontal="right" vertical="center" wrapText="1"/>
      <protection locked="0"/>
    </xf>
    <xf numFmtId="0" fontId="31" fillId="12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3" fontId="31" fillId="12" borderId="0" xfId="0" applyNumberFormat="1" applyFont="1" applyFill="1" applyBorder="1" applyAlignment="1">
      <alignment horizontal="center" vertical="center"/>
    </xf>
    <xf numFmtId="0" fontId="31" fillId="17" borderId="3" xfId="12" applyFont="1" applyFill="1" applyBorder="1" applyAlignment="1">
      <alignment horizontal="center" vertical="center"/>
    </xf>
    <xf numFmtId="3" fontId="23" fillId="0" borderId="0" xfId="8" applyNumberFormat="1" applyFont="1" applyFill="1" applyBorder="1" applyAlignment="1">
      <alignment horizontal="center" vertical="center" wrapText="1"/>
    </xf>
    <xf numFmtId="3" fontId="23" fillId="0" borderId="0" xfId="8" applyNumberFormat="1" applyFont="1" applyFill="1" applyBorder="1" applyAlignment="1">
      <alignment horizontal="center" vertical="center"/>
    </xf>
    <xf numFmtId="0" fontId="31" fillId="0" borderId="0" xfId="12" applyFont="1" applyFill="1" applyBorder="1" applyAlignment="1">
      <alignment horizontal="center" vertical="center"/>
    </xf>
    <xf numFmtId="3" fontId="31" fillId="12" borderId="0" xfId="12" applyNumberFormat="1" applyFont="1" applyFill="1" applyBorder="1" applyAlignment="1">
      <alignment horizontal="center" vertical="center"/>
    </xf>
    <xf numFmtId="0" fontId="30" fillId="0" borderId="0" xfId="12" applyNumberFormat="1" applyFont="1" applyFill="1" applyBorder="1" applyAlignment="1">
      <alignment horizontal="center" vertical="center"/>
    </xf>
    <xf numFmtId="0" fontId="31" fillId="0" borderId="0" xfId="12" applyFont="1" applyFill="1" applyAlignment="1">
      <alignment horizontal="center" vertical="center"/>
    </xf>
    <xf numFmtId="0" fontId="31" fillId="12" borderId="0" xfId="12" applyFont="1" applyFill="1" applyBorder="1" applyAlignment="1">
      <alignment horizontal="center" vertical="center"/>
    </xf>
    <xf numFmtId="3" fontId="23" fillId="7" borderId="3" xfId="8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20" fillId="2" borderId="1" xfId="12" applyFont="1" applyFill="1" applyBorder="1" applyAlignment="1">
      <alignment horizontal="center" vertical="center"/>
    </xf>
    <xf numFmtId="0" fontId="20" fillId="2" borderId="3" xfId="12" applyFont="1" applyFill="1" applyBorder="1" applyAlignment="1">
      <alignment horizontal="center" vertical="center"/>
    </xf>
    <xf numFmtId="0" fontId="12" fillId="4" borderId="3" xfId="12" applyFont="1" applyFill="1" applyBorder="1" applyAlignment="1">
      <alignment horizontal="center" vertical="center"/>
    </xf>
    <xf numFmtId="0" fontId="12" fillId="0" borderId="3" xfId="12" applyFont="1" applyFill="1" applyBorder="1" applyAlignment="1">
      <alignment horizontal="center" vertical="center"/>
    </xf>
    <xf numFmtId="0" fontId="12" fillId="0" borderId="0" xfId="12" applyFont="1" applyFill="1" applyBorder="1" applyAlignment="1">
      <alignment horizontal="center" vertical="center"/>
    </xf>
    <xf numFmtId="3" fontId="17" fillId="0" borderId="0" xfId="8" applyNumberFormat="1" applyFont="1" applyFill="1" applyBorder="1" applyAlignment="1">
      <alignment horizontal="center" vertical="center" wrapText="1"/>
    </xf>
    <xf numFmtId="3" fontId="12" fillId="12" borderId="0" xfId="12" applyNumberFormat="1" applyFont="1" applyFill="1" applyBorder="1" applyAlignment="1">
      <alignment horizontal="center" vertical="center"/>
    </xf>
    <xf numFmtId="0" fontId="26" fillId="0" borderId="0" xfId="12" applyNumberFormat="1" applyFont="1" applyFill="1" applyBorder="1" applyAlignment="1">
      <alignment horizontal="center" vertical="center"/>
    </xf>
    <xf numFmtId="0" fontId="12" fillId="0" borderId="0" xfId="12" applyFont="1" applyFill="1" applyAlignment="1">
      <alignment horizontal="center" vertical="center"/>
    </xf>
    <xf numFmtId="3" fontId="17" fillId="0" borderId="0" xfId="8" applyNumberFormat="1" applyFont="1" applyFill="1" applyBorder="1" applyAlignment="1">
      <alignment horizontal="center" vertical="center"/>
    </xf>
    <xf numFmtId="4" fontId="35" fillId="12" borderId="4" xfId="8" applyNumberFormat="1" applyFont="1" applyFill="1" applyBorder="1" applyAlignment="1">
      <alignment horizontal="center" vertical="center"/>
    </xf>
    <xf numFmtId="3" fontId="35" fillId="12" borderId="5" xfId="8" applyNumberFormat="1" applyFont="1" applyFill="1" applyBorder="1" applyAlignment="1">
      <alignment horizontal="center" vertical="center"/>
    </xf>
    <xf numFmtId="49" fontId="36" fillId="12" borderId="0" xfId="3" applyNumberFormat="1" applyFont="1" applyFill="1" applyBorder="1" applyAlignment="1" applyProtection="1">
      <alignment horizontal="right" vertical="center" wrapText="1"/>
      <protection locked="0"/>
    </xf>
    <xf numFmtId="0" fontId="20" fillId="13" borderId="8" xfId="5" applyFont="1" applyFill="1" applyBorder="1" applyAlignment="1">
      <alignment vertical="center"/>
    </xf>
    <xf numFmtId="0" fontId="20" fillId="13" borderId="9" xfId="5" applyFont="1" applyFill="1" applyBorder="1" applyAlignment="1">
      <alignment vertical="center"/>
    </xf>
    <xf numFmtId="0" fontId="20" fillId="13" borderId="5" xfId="5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3" fontId="17" fillId="0" borderId="0" xfId="7" applyNumberFormat="1" applyFont="1" applyFill="1" applyBorder="1" applyAlignment="1">
      <alignment horizontal="center" vertical="center" wrapText="1"/>
    </xf>
    <xf numFmtId="0" fontId="0" fillId="12" borderId="0" xfId="0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3" fontId="17" fillId="0" borderId="0" xfId="7" applyNumberFormat="1" applyFont="1" applyFill="1" applyBorder="1" applyAlignment="1">
      <alignment horizontal="center" vertical="center"/>
    </xf>
    <xf numFmtId="4" fontId="35" fillId="12" borderId="4" xfId="7" applyNumberFormat="1" applyFont="1" applyFill="1" applyBorder="1" applyAlignment="1">
      <alignment horizontal="center" vertical="center"/>
    </xf>
    <xf numFmtId="3" fontId="35" fillId="12" borderId="5" xfId="7" applyNumberFormat="1" applyFont="1" applyFill="1" applyBorder="1" applyAlignment="1">
      <alignment horizontal="center" vertical="center"/>
    </xf>
    <xf numFmtId="49" fontId="36" fillId="12" borderId="0" xfId="3" applyNumberFormat="1" applyFont="1" applyFill="1" applyBorder="1" applyAlignment="1" applyProtection="1">
      <alignment horizontal="center" vertical="center" wrapText="1"/>
      <protection locked="0"/>
    </xf>
    <xf numFmtId="0" fontId="20" fillId="13" borderId="9" xfId="4" applyFont="1" applyFill="1" applyBorder="1" applyAlignment="1">
      <alignment horizontal="center" vertical="center"/>
    </xf>
    <xf numFmtId="0" fontId="20" fillId="13" borderId="5" xfId="4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0" fillId="12" borderId="0" xfId="0" applyNumberFormat="1" applyFont="1" applyFill="1" applyBorder="1" applyAlignment="1">
      <alignment horizontal="center" vertical="center"/>
    </xf>
    <xf numFmtId="0" fontId="26" fillId="0" borderId="0" xfId="2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0" fillId="2" borderId="2" xfId="12" applyFont="1" applyFill="1" applyBorder="1" applyAlignment="1">
      <alignment horizontal="center" vertical="center"/>
    </xf>
    <xf numFmtId="0" fontId="12" fillId="0" borderId="0" xfId="12" applyFont="1" applyFill="1" applyAlignment="1">
      <alignment vertical="center"/>
    </xf>
    <xf numFmtId="0" fontId="12" fillId="0" borderId="0" xfId="12" applyFont="1" applyAlignment="1">
      <alignment vertical="center"/>
    </xf>
    <xf numFmtId="0" fontId="12" fillId="0" borderId="0" xfId="12" applyFont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1" fontId="29" fillId="0" borderId="12" xfId="0" applyNumberFormat="1" applyFont="1" applyBorder="1" applyAlignment="1">
      <alignment horizontal="center" vertical="center" wrapText="1"/>
    </xf>
    <xf numFmtId="0" fontId="19" fillId="0" borderId="0" xfId="12" applyFill="1" applyBorder="1"/>
    <xf numFmtId="0" fontId="0" fillId="0" borderId="6" xfId="0" applyBorder="1" applyAlignment="1">
      <alignment horizontal="center" vertical="center"/>
    </xf>
    <xf numFmtId="49" fontId="34" fillId="0" borderId="0" xfId="3" applyNumberFormat="1" applyFont="1" applyFill="1" applyBorder="1" applyAlignment="1" applyProtection="1">
      <alignment horizontal="right" vertical="center" wrapText="1"/>
      <protection locked="0"/>
    </xf>
    <xf numFmtId="49" fontId="36" fillId="0" borderId="0" xfId="3" applyNumberFormat="1" applyFont="1" applyFill="1" applyBorder="1" applyAlignment="1" applyProtection="1">
      <alignment horizontal="center" vertical="center" wrapText="1"/>
      <protection locked="0"/>
    </xf>
    <xf numFmtId="49" fontId="36" fillId="0" borderId="0" xfId="3" applyNumberFormat="1" applyFont="1" applyFill="1" applyBorder="1" applyAlignment="1" applyProtection="1">
      <alignment horizontal="right" vertical="center" wrapText="1"/>
      <protection locked="0"/>
    </xf>
    <xf numFmtId="0" fontId="20" fillId="5" borderId="13" xfId="0" applyFont="1" applyFill="1" applyBorder="1" applyAlignment="1">
      <alignment horizontal="left" vertical="center"/>
    </xf>
    <xf numFmtId="0" fontId="20" fillId="5" borderId="14" xfId="12" applyFont="1" applyFill="1" applyBorder="1" applyAlignment="1">
      <alignment horizontal="center" vertical="center"/>
    </xf>
    <xf numFmtId="0" fontId="20" fillId="13" borderId="8" xfId="4" applyFont="1" applyFill="1" applyBorder="1" applyAlignment="1">
      <alignment horizontal="left" vertical="center"/>
    </xf>
    <xf numFmtId="0" fontId="0" fillId="18" borderId="0" xfId="0" applyFill="1"/>
    <xf numFmtId="0" fontId="10" fillId="0" borderId="0" xfId="2" applyFill="1" applyBorder="1" applyAlignment="1">
      <alignment horizontal="left" vertical="center" wrapText="1"/>
    </xf>
    <xf numFmtId="0" fontId="0" fillId="0" borderId="0" xfId="0" applyFill="1" applyBorder="1"/>
    <xf numFmtId="0" fontId="20" fillId="5" borderId="1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9" fillId="0" borderId="0" xfId="12" applyBorder="1"/>
    <xf numFmtId="3" fontId="31" fillId="12" borderId="0" xfId="0" applyNumberFormat="1" applyFont="1" applyFill="1" applyAlignment="1">
      <alignment horizontal="center" vertical="center"/>
    </xf>
    <xf numFmtId="0" fontId="0" fillId="15" borderId="16" xfId="0" applyFill="1" applyBorder="1"/>
    <xf numFmtId="0" fontId="0" fillId="15" borderId="19" xfId="0" applyFill="1" applyBorder="1"/>
    <xf numFmtId="0" fontId="0" fillId="4" borderId="19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13" borderId="19" xfId="0" applyFill="1" applyBorder="1" applyAlignment="1">
      <alignment horizontal="center" vertical="center"/>
    </xf>
    <xf numFmtId="0" fontId="19" fillId="0" borderId="0" xfId="12" applyFont="1"/>
    <xf numFmtId="164" fontId="0" fillId="0" borderId="0" xfId="0" applyNumberFormat="1"/>
    <xf numFmtId="0" fontId="29" fillId="0" borderId="12" xfId="0" applyNumberFormat="1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/>
    </xf>
    <xf numFmtId="49" fontId="36" fillId="3" borderId="19" xfId="3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12" applyFont="1" applyFill="1" applyBorder="1" applyAlignment="1">
      <alignment vertical="center"/>
    </xf>
    <xf numFmtId="0" fontId="3" fillId="0" borderId="0" xfId="22" applyFill="1" applyBorder="1" applyAlignment="1">
      <alignment horizontal="left" vertical="center" wrapText="1"/>
    </xf>
    <xf numFmtId="0" fontId="3" fillId="0" borderId="0" xfId="22" applyFill="1" applyBorder="1" applyAlignment="1">
      <alignment horizontal="center" vertical="center" wrapText="1"/>
    </xf>
    <xf numFmtId="1" fontId="30" fillId="0" borderId="22" xfId="0" applyNumberFormat="1" applyFont="1" applyFill="1" applyBorder="1" applyAlignment="1">
      <alignment horizontal="center" vertical="center"/>
    </xf>
    <xf numFmtId="1" fontId="30" fillId="0" borderId="0" xfId="0" applyNumberFormat="1" applyFont="1" applyFill="1" applyBorder="1" applyAlignment="1">
      <alignment horizontal="center" vertical="center"/>
    </xf>
    <xf numFmtId="0" fontId="0" fillId="13" borderId="15" xfId="0" applyFill="1" applyBorder="1" applyAlignment="1">
      <alignment horizontal="center" vertical="center"/>
    </xf>
    <xf numFmtId="0" fontId="0" fillId="13" borderId="24" xfId="0" applyFill="1" applyBorder="1" applyAlignment="1">
      <alignment horizontal="center" vertical="center"/>
    </xf>
    <xf numFmtId="164" fontId="31" fillId="19" borderId="25" xfId="0" applyNumberFormat="1" applyFont="1" applyFill="1" applyBorder="1" applyAlignment="1">
      <alignment horizontal="center" vertical="center"/>
    </xf>
    <xf numFmtId="3" fontId="23" fillId="7" borderId="26" xfId="7" applyNumberFormat="1" applyFont="1" applyFill="1" applyBorder="1" applyAlignment="1">
      <alignment horizontal="center" vertical="center" wrapText="1"/>
    </xf>
    <xf numFmtId="0" fontId="31" fillId="19" borderId="27" xfId="0" applyFont="1" applyFill="1" applyBorder="1" applyAlignment="1">
      <alignment horizontal="center" vertical="center" wrapText="1"/>
    </xf>
    <xf numFmtId="0" fontId="42" fillId="0" borderId="0" xfId="28" applyBorder="1" applyAlignment="1">
      <alignment horizontal="left" vertical="center" wrapText="1"/>
    </xf>
    <xf numFmtId="0" fontId="42" fillId="0" borderId="0" xfId="28" applyBorder="1" applyAlignment="1">
      <alignment horizontal="center" vertical="center" wrapText="1"/>
    </xf>
    <xf numFmtId="9" fontId="0" fillId="0" borderId="0" xfId="29" applyFont="1"/>
    <xf numFmtId="1" fontId="22" fillId="8" borderId="26" xfId="7" applyNumberFormat="1" applyFont="1" applyFill="1" applyBorder="1" applyAlignment="1">
      <alignment horizontal="center" vertical="center" wrapText="1"/>
    </xf>
    <xf numFmtId="49" fontId="36" fillId="3" borderId="26" xfId="3" applyNumberFormat="1" applyFont="1" applyFill="1" applyBorder="1" applyAlignment="1" applyProtection="1">
      <alignment horizontal="left" vertical="center" wrapText="1"/>
      <protection locked="0"/>
    </xf>
    <xf numFmtId="0" fontId="20" fillId="2" borderId="2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/>
    </xf>
    <xf numFmtId="0" fontId="20" fillId="2" borderId="2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19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49" fontId="37" fillId="3" borderId="19" xfId="3" applyNumberFormat="1" applyFont="1" applyFill="1" applyBorder="1" applyAlignment="1" applyProtection="1">
      <alignment horizontal="left" vertical="center" wrapText="1"/>
      <protection locked="0"/>
    </xf>
    <xf numFmtId="0" fontId="23" fillId="0" borderId="19" xfId="0" applyFont="1" applyBorder="1" applyAlignment="1">
      <alignment horizontal="center" vertical="center"/>
    </xf>
    <xf numFmtId="3" fontId="23" fillId="7" borderId="19" xfId="7" applyNumberFormat="1" applyFont="1" applyFill="1" applyBorder="1" applyAlignment="1">
      <alignment horizontal="center" vertical="center" wrapText="1"/>
    </xf>
    <xf numFmtId="3" fontId="31" fillId="19" borderId="19" xfId="0" applyNumberFormat="1" applyFont="1" applyFill="1" applyBorder="1" applyAlignment="1">
      <alignment horizontal="center" vertical="center"/>
    </xf>
    <xf numFmtId="164" fontId="30" fillId="19" borderId="19" xfId="0" applyNumberFormat="1" applyFont="1" applyFill="1" applyBorder="1" applyAlignment="1">
      <alignment horizontal="center" vertical="center"/>
    </xf>
    <xf numFmtId="1" fontId="30" fillId="0" borderId="19" xfId="0" applyNumberFormat="1" applyFont="1" applyFill="1" applyBorder="1" applyAlignment="1">
      <alignment horizontal="center" vertical="center"/>
    </xf>
    <xf numFmtId="0" fontId="31" fillId="17" borderId="19" xfId="0" applyFont="1" applyFill="1" applyBorder="1" applyAlignment="1">
      <alignment horizontal="center" vertical="center"/>
    </xf>
    <xf numFmtId="3" fontId="23" fillId="11" borderId="19" xfId="7" applyNumberFormat="1" applyFont="1" applyFill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3" fontId="23" fillId="7" borderId="19" xfId="8" applyNumberFormat="1" applyFont="1" applyFill="1" applyBorder="1" applyAlignment="1">
      <alignment horizontal="center" vertical="center" wrapText="1"/>
    </xf>
    <xf numFmtId="0" fontId="31" fillId="17" borderId="19" xfId="12" applyFont="1" applyFill="1" applyBorder="1" applyAlignment="1">
      <alignment horizontal="center" vertical="center"/>
    </xf>
    <xf numFmtId="49" fontId="21" fillId="3" borderId="19" xfId="3" applyNumberFormat="1" applyFont="1" applyFill="1" applyBorder="1" applyAlignment="1" applyProtection="1">
      <alignment horizontal="left" vertical="center" wrapText="1"/>
      <protection locked="0"/>
    </xf>
    <xf numFmtId="0" fontId="19" fillId="4" borderId="19" xfId="12" applyFont="1" applyFill="1" applyBorder="1" applyAlignment="1">
      <alignment horizontal="center" vertical="center"/>
    </xf>
    <xf numFmtId="0" fontId="19" fillId="0" borderId="19" xfId="12" applyFont="1" applyFill="1" applyBorder="1" applyAlignment="1">
      <alignment horizontal="center" vertical="center"/>
    </xf>
    <xf numFmtId="165" fontId="30" fillId="19" borderId="19" xfId="0" applyNumberFormat="1" applyFont="1" applyFill="1" applyBorder="1" applyAlignment="1">
      <alignment horizontal="center" vertical="center"/>
    </xf>
    <xf numFmtId="49" fontId="39" fillId="3" borderId="19" xfId="3" applyNumberFormat="1" applyFont="1" applyFill="1" applyBorder="1" applyAlignment="1" applyProtection="1">
      <alignment horizontal="left" vertical="center" wrapText="1"/>
      <protection locked="0"/>
    </xf>
    <xf numFmtId="0" fontId="30" fillId="19" borderId="27" xfId="3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/>
    </xf>
    <xf numFmtId="3" fontId="23" fillId="7" borderId="28" xfId="7" applyNumberFormat="1" applyFont="1" applyFill="1" applyBorder="1" applyAlignment="1">
      <alignment horizontal="center" vertical="center" wrapText="1"/>
    </xf>
    <xf numFmtId="3" fontId="31" fillId="19" borderId="23" xfId="0" applyNumberFormat="1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/>
    </xf>
    <xf numFmtId="3" fontId="23" fillId="7" borderId="30" xfId="8" applyNumberFormat="1" applyFont="1" applyFill="1" applyBorder="1" applyAlignment="1">
      <alignment horizontal="center" vertical="center" wrapText="1"/>
    </xf>
    <xf numFmtId="3" fontId="23" fillId="7" borderId="30" xfId="7" applyNumberFormat="1" applyFont="1" applyFill="1" applyBorder="1" applyAlignment="1">
      <alignment horizontal="center" vertical="center" wrapText="1"/>
    </xf>
    <xf numFmtId="3" fontId="23" fillId="11" borderId="29" xfId="7" applyNumberFormat="1" applyFont="1" applyFill="1" applyBorder="1" applyAlignment="1">
      <alignment horizontal="center" vertical="center"/>
    </xf>
    <xf numFmtId="3" fontId="29" fillId="0" borderId="0" xfId="0" applyNumberFormat="1" applyFont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49" fontId="21" fillId="3" borderId="28" xfId="3" applyNumberFormat="1" applyFont="1" applyFill="1" applyBorder="1" applyAlignment="1" applyProtection="1">
      <alignment horizontal="left" vertical="center" wrapText="1"/>
      <protection locked="0"/>
    </xf>
    <xf numFmtId="1" fontId="30" fillId="0" borderId="28" xfId="0" applyNumberFormat="1" applyFont="1" applyFill="1" applyBorder="1" applyAlignment="1">
      <alignment horizontal="center" vertical="center"/>
    </xf>
    <xf numFmtId="164" fontId="31" fillId="19" borderId="28" xfId="0" applyNumberFormat="1" applyFont="1" applyFill="1" applyBorder="1" applyAlignment="1">
      <alignment horizontal="center" vertical="center"/>
    </xf>
    <xf numFmtId="0" fontId="31" fillId="17" borderId="28" xfId="0" applyFont="1" applyFill="1" applyBorder="1" applyAlignment="1">
      <alignment horizontal="center" vertical="center"/>
    </xf>
    <xf numFmtId="3" fontId="23" fillId="11" borderId="28" xfId="7" applyNumberFormat="1" applyFont="1" applyFill="1" applyBorder="1" applyAlignment="1">
      <alignment horizontal="center" vertical="center"/>
    </xf>
    <xf numFmtId="0" fontId="12" fillId="4" borderId="28" xfId="13" applyFill="1" applyBorder="1" applyAlignment="1">
      <alignment horizontal="center" vertical="center"/>
    </xf>
    <xf numFmtId="0" fontId="12" fillId="0" borderId="28" xfId="13" applyFill="1" applyBorder="1" applyAlignment="1">
      <alignment horizontal="center" vertical="center"/>
    </xf>
    <xf numFmtId="3" fontId="23" fillId="7" borderId="28" xfId="8" applyNumberFormat="1" applyFont="1" applyFill="1" applyBorder="1" applyAlignment="1">
      <alignment horizontal="center" vertical="center" wrapText="1"/>
    </xf>
    <xf numFmtId="165" fontId="30" fillId="19" borderId="28" xfId="0" applyNumberFormat="1" applyFont="1" applyFill="1" applyBorder="1" applyAlignment="1">
      <alignment horizontal="center" vertical="center"/>
    </xf>
    <xf numFmtId="0" fontId="31" fillId="17" borderId="28" xfId="13" applyFont="1" applyFill="1" applyBorder="1" applyAlignment="1">
      <alignment horizontal="center" vertical="center"/>
    </xf>
    <xf numFmtId="0" fontId="12" fillId="0" borderId="0" xfId="13"/>
    <xf numFmtId="1" fontId="30" fillId="19" borderId="28" xfId="0" applyNumberFormat="1" applyFont="1" applyFill="1" applyBorder="1" applyAlignment="1">
      <alignment horizontal="center" vertical="center"/>
    </xf>
    <xf numFmtId="3" fontId="31" fillId="19" borderId="28" xfId="0" applyNumberFormat="1" applyFont="1" applyFill="1" applyBorder="1" applyAlignment="1">
      <alignment horizontal="center" vertical="center"/>
    </xf>
    <xf numFmtId="164" fontId="31" fillId="20" borderId="28" xfId="0" applyNumberFormat="1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49" fontId="21" fillId="3" borderId="0" xfId="3" applyNumberFormat="1" applyFont="1" applyFill="1" applyBorder="1" applyAlignment="1" applyProtection="1">
      <alignment horizontal="left" vertical="center" wrapText="1"/>
      <protection locked="0"/>
    </xf>
    <xf numFmtId="0" fontId="31" fillId="17" borderId="29" xfId="0" applyFont="1" applyFill="1" applyBorder="1" applyAlignment="1">
      <alignment horizontal="center" vertical="center"/>
    </xf>
    <xf numFmtId="164" fontId="30" fillId="19" borderId="28" xfId="0" applyNumberFormat="1" applyFont="1" applyFill="1" applyBorder="1" applyAlignment="1">
      <alignment horizontal="center" vertical="center"/>
    </xf>
    <xf numFmtId="49" fontId="36" fillId="3" borderId="28" xfId="3" applyNumberFormat="1" applyFont="1" applyFill="1" applyBorder="1" applyAlignment="1" applyProtection="1">
      <alignment horizontal="left" vertical="center" wrapText="1"/>
      <protection locked="0"/>
    </xf>
    <xf numFmtId="0" fontId="31" fillId="19" borderId="28" xfId="0" applyFont="1" applyFill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38" fillId="3" borderId="28" xfId="13" applyFont="1" applyFill="1" applyBorder="1" applyAlignment="1">
      <alignment horizontal="left" vertical="center"/>
    </xf>
    <xf numFmtId="0" fontId="31" fillId="17" borderId="29" xfId="13" applyFont="1" applyFill="1" applyBorder="1" applyAlignment="1">
      <alignment horizontal="center" vertical="center"/>
    </xf>
    <xf numFmtId="3" fontId="29" fillId="0" borderId="28" xfId="0" applyNumberFormat="1" applyFont="1" applyBorder="1" applyAlignment="1">
      <alignment horizontal="center" vertical="center"/>
    </xf>
    <xf numFmtId="0" fontId="30" fillId="19" borderId="27" xfId="28" applyFont="1" applyFill="1" applyBorder="1" applyAlignment="1">
      <alignment horizontal="center" vertical="center" wrapText="1"/>
    </xf>
    <xf numFmtId="0" fontId="0" fillId="4" borderId="28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3" fontId="31" fillId="19" borderId="27" xfId="0" applyNumberFormat="1" applyFont="1" applyFill="1" applyBorder="1" applyAlignment="1">
      <alignment horizontal="center" vertical="center" wrapText="1"/>
    </xf>
    <xf numFmtId="0" fontId="30" fillId="0" borderId="28" xfId="0" applyNumberFormat="1" applyFont="1" applyFill="1" applyBorder="1" applyAlignment="1">
      <alignment horizontal="center" vertical="center"/>
    </xf>
    <xf numFmtId="1" fontId="31" fillId="20" borderId="28" xfId="0" applyNumberFormat="1" applyFont="1" applyFill="1" applyBorder="1" applyAlignment="1">
      <alignment horizontal="center" vertical="center"/>
    </xf>
    <xf numFmtId="2" fontId="29" fillId="0" borderId="0" xfId="0" applyNumberFormat="1" applyFont="1" applyBorder="1" applyAlignment="1">
      <alignment horizontal="center" vertical="center" wrapText="1"/>
    </xf>
    <xf numFmtId="0" fontId="20" fillId="13" borderId="8" xfId="4" applyFont="1" applyFill="1" applyBorder="1" applyAlignment="1">
      <alignment vertical="center"/>
    </xf>
    <xf numFmtId="0" fontId="20" fillId="13" borderId="9" xfId="4" applyFont="1" applyFill="1" applyBorder="1" applyAlignment="1">
      <alignment vertical="center"/>
    </xf>
    <xf numFmtId="3" fontId="23" fillId="7" borderId="15" xfId="7" applyNumberFormat="1" applyFont="1" applyFill="1" applyBorder="1" applyAlignment="1">
      <alignment horizontal="center" vertical="center" wrapText="1"/>
    </xf>
    <xf numFmtId="0" fontId="20" fillId="5" borderId="31" xfId="0" applyFont="1" applyFill="1" applyBorder="1" applyAlignment="1">
      <alignment horizontal="center" vertical="center" wrapText="1"/>
    </xf>
    <xf numFmtId="1" fontId="30" fillId="0" borderId="31" xfId="0" applyNumberFormat="1" applyFont="1" applyFill="1" applyBorder="1" applyAlignment="1">
      <alignment horizontal="center" vertical="center"/>
    </xf>
    <xf numFmtId="1" fontId="30" fillId="0" borderId="30" xfId="0" applyNumberFormat="1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164" fontId="31" fillId="19" borderId="31" xfId="0" applyNumberFormat="1" applyFont="1" applyFill="1" applyBorder="1" applyAlignment="1">
      <alignment horizontal="center" vertical="center"/>
    </xf>
    <xf numFmtId="0" fontId="0" fillId="0" borderId="27" xfId="0" applyFont="1" applyBorder="1" applyAlignment="1">
      <alignment horizontal="left" vertical="center" wrapText="1"/>
    </xf>
    <xf numFmtId="0" fontId="0" fillId="0" borderId="27" xfId="0" applyFont="1" applyBorder="1" applyAlignment="1">
      <alignment horizontal="center" vertical="center" wrapText="1"/>
    </xf>
    <xf numFmtId="0" fontId="36" fillId="15" borderId="18" xfId="0" applyFont="1" applyFill="1" applyBorder="1" applyAlignment="1">
      <alignment horizontal="center" vertical="center" wrapText="1"/>
    </xf>
    <xf numFmtId="0" fontId="36" fillId="15" borderId="20" xfId="0" applyFont="1" applyFill="1" applyBorder="1" applyAlignment="1">
      <alignment horizontal="center" vertical="center" wrapText="1"/>
    </xf>
    <xf numFmtId="0" fontId="0" fillId="14" borderId="18" xfId="0" applyFont="1" applyFill="1" applyBorder="1" applyAlignment="1">
      <alignment horizontal="left" vertical="center" wrapText="1"/>
    </xf>
    <xf numFmtId="0" fontId="0" fillId="14" borderId="18" xfId="0" applyFont="1" applyFill="1" applyBorder="1" applyAlignment="1">
      <alignment horizontal="center" vertical="center" wrapText="1"/>
    </xf>
    <xf numFmtId="0" fontId="26" fillId="14" borderId="18" xfId="9" applyFont="1" applyFill="1" applyBorder="1" applyAlignment="1">
      <alignment horizontal="center" vertical="center" wrapText="1"/>
    </xf>
    <xf numFmtId="0" fontId="0" fillId="14" borderId="21" xfId="0" applyFont="1" applyFill="1" applyBorder="1" applyAlignment="1">
      <alignment horizontal="left" vertical="center" wrapText="1"/>
    </xf>
    <xf numFmtId="0" fontId="0" fillId="14" borderId="21" xfId="0" applyFont="1" applyFill="1" applyBorder="1" applyAlignment="1">
      <alignment horizontal="center" vertical="center" wrapText="1"/>
    </xf>
    <xf numFmtId="0" fontId="0" fillId="14" borderId="19" xfId="0" applyFont="1" applyFill="1" applyBorder="1" applyAlignment="1">
      <alignment horizontal="center" vertical="center"/>
    </xf>
    <xf numFmtId="0" fontId="26" fillId="0" borderId="18" xfId="2" applyFont="1" applyBorder="1" applyAlignment="1">
      <alignment horizontal="left" vertical="center" wrapText="1"/>
    </xf>
    <xf numFmtId="0" fontId="26" fillId="0" borderId="27" xfId="30" applyFont="1" applyBorder="1" applyAlignment="1">
      <alignment horizontal="center" vertical="center" wrapText="1"/>
    </xf>
    <xf numFmtId="0" fontId="26" fillId="14" borderId="18" xfId="9" applyFont="1" applyFill="1" applyBorder="1" applyAlignment="1">
      <alignment horizontal="left" vertical="center" wrapText="1"/>
    </xf>
    <xf numFmtId="0" fontId="26" fillId="14" borderId="18" xfId="2" applyFont="1" applyFill="1" applyBorder="1" applyAlignment="1">
      <alignment horizontal="center" vertical="center" wrapText="1"/>
    </xf>
    <xf numFmtId="0" fontId="36" fillId="15" borderId="17" xfId="0" applyFont="1" applyFill="1" applyBorder="1" applyAlignment="1">
      <alignment horizontal="left" vertical="center" wrapText="1"/>
    </xf>
    <xf numFmtId="0" fontId="36" fillId="15" borderId="19" xfId="0" applyFont="1" applyFill="1" applyBorder="1" applyAlignment="1">
      <alignment horizontal="left" vertical="center" wrapText="1"/>
    </xf>
    <xf numFmtId="0" fontId="0" fillId="14" borderId="19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49" fontId="21" fillId="3" borderId="31" xfId="3" applyNumberFormat="1" applyFont="1" applyFill="1" applyBorder="1" applyAlignment="1" applyProtection="1">
      <alignment horizontal="left" vertical="center" wrapText="1"/>
      <protection locked="0"/>
    </xf>
    <xf numFmtId="0" fontId="29" fillId="19" borderId="12" xfId="0" applyNumberFormat="1" applyFont="1" applyFill="1" applyBorder="1" applyAlignment="1">
      <alignment horizontal="center" vertical="center" wrapText="1"/>
    </xf>
    <xf numFmtId="0" fontId="29" fillId="0" borderId="12" xfId="0" applyNumberFormat="1" applyFont="1" applyFill="1" applyBorder="1" applyAlignment="1">
      <alignment horizontal="center" vertical="center" wrapText="1"/>
    </xf>
    <xf numFmtId="3" fontId="31" fillId="19" borderId="28" xfId="0" applyNumberFormat="1" applyFont="1" applyFill="1" applyBorder="1" applyAlignment="1">
      <alignment horizontal="center" vertical="center" wrapText="1"/>
    </xf>
    <xf numFmtId="3" fontId="31" fillId="19" borderId="27" xfId="0" applyNumberFormat="1" applyFont="1" applyFill="1" applyBorder="1" applyAlignment="1">
      <alignment horizontal="center" vertical="center"/>
    </xf>
    <xf numFmtId="0" fontId="30" fillId="19" borderId="28" xfId="28" applyFont="1" applyFill="1" applyBorder="1" applyAlignment="1">
      <alignment horizontal="center" vertical="center" wrapText="1"/>
    </xf>
    <xf numFmtId="0" fontId="13" fillId="21" borderId="3" xfId="0" applyFont="1" applyFill="1" applyBorder="1" applyAlignment="1">
      <alignment horizontal="center"/>
    </xf>
    <xf numFmtId="4" fontId="13" fillId="21" borderId="3" xfId="0" applyNumberFormat="1" applyFont="1" applyFill="1" applyBorder="1" applyAlignment="1">
      <alignment horizontal="left" vertical="center"/>
    </xf>
    <xf numFmtId="3" fontId="13" fillId="21" borderId="3" xfId="0" applyNumberFormat="1" applyFont="1" applyFill="1" applyBorder="1" applyAlignment="1">
      <alignment horizontal="center" vertical="center"/>
    </xf>
    <xf numFmtId="0" fontId="13" fillId="21" borderId="3" xfId="0" applyFont="1" applyFill="1" applyBorder="1"/>
    <xf numFmtId="2" fontId="46" fillId="13" borderId="8" xfId="0" applyNumberFormat="1" applyFont="1" applyFill="1" applyBorder="1" applyAlignment="1">
      <alignment horizontal="center" vertical="center" wrapText="1"/>
    </xf>
    <xf numFmtId="2" fontId="46" fillId="13" borderId="9" xfId="0" applyNumberFormat="1" applyFont="1" applyFill="1" applyBorder="1" applyAlignment="1">
      <alignment horizontal="center" vertical="center" wrapText="1"/>
    </xf>
    <xf numFmtId="2" fontId="46" fillId="13" borderId="5" xfId="0" applyNumberFormat="1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2" fillId="4" borderId="19" xfId="13" applyFill="1" applyBorder="1" applyAlignment="1">
      <alignment horizontal="center" vertical="center"/>
    </xf>
    <xf numFmtId="0" fontId="12" fillId="4" borderId="28" xfId="12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2" fillId="4" borderId="3" xfId="13" applyFill="1" applyBorder="1" applyAlignment="1">
      <alignment horizontal="center" vertical="center"/>
    </xf>
    <xf numFmtId="0" fontId="12" fillId="4" borderId="19" xfId="12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19" fillId="4" borderId="28" xfId="12" applyFont="1" applyFill="1" applyBorder="1" applyAlignment="1">
      <alignment horizontal="center" vertical="center"/>
    </xf>
    <xf numFmtId="49" fontId="37" fillId="3" borderId="28" xfId="3" applyNumberFormat="1" applyFont="1" applyFill="1" applyBorder="1" applyAlignment="1" applyProtection="1">
      <alignment horizontal="left" vertical="center" wrapText="1"/>
      <protection locked="0"/>
    </xf>
    <xf numFmtId="49" fontId="39" fillId="3" borderId="28" xfId="3" applyNumberFormat="1" applyFont="1" applyFill="1" applyBorder="1" applyAlignment="1" applyProtection="1">
      <alignment horizontal="left" vertical="center" wrapText="1"/>
      <protection locked="0"/>
    </xf>
    <xf numFmtId="49" fontId="21" fillId="3" borderId="26" xfId="3" applyNumberFormat="1" applyFont="1" applyFill="1" applyBorder="1" applyAlignment="1" applyProtection="1">
      <alignment horizontal="left" vertical="center" wrapText="1"/>
      <protection locked="0"/>
    </xf>
    <xf numFmtId="49" fontId="39" fillId="3" borderId="26" xfId="3" applyNumberFormat="1" applyFont="1" applyFill="1" applyBorder="1" applyAlignment="1" applyProtection="1">
      <alignment horizontal="left" vertical="center" wrapText="1"/>
      <protection locked="0"/>
    </xf>
    <xf numFmtId="0" fontId="31" fillId="0" borderId="16" xfId="0" applyFont="1" applyFill="1" applyBorder="1" applyAlignment="1">
      <alignment horizontal="center" vertical="center"/>
    </xf>
    <xf numFmtId="0" fontId="31" fillId="19" borderId="12" xfId="0" applyFont="1" applyFill="1" applyBorder="1" applyAlignment="1">
      <alignment horizontal="center" vertical="center" wrapText="1"/>
    </xf>
    <xf numFmtId="0" fontId="29" fillId="19" borderId="27" xfId="0" applyNumberFormat="1" applyFont="1" applyFill="1" applyBorder="1" applyAlignment="1">
      <alignment horizontal="center" vertical="center" wrapText="1"/>
    </xf>
    <xf numFmtId="3" fontId="31" fillId="19" borderId="12" xfId="0" applyNumberFormat="1" applyFont="1" applyFill="1" applyBorder="1" applyAlignment="1">
      <alignment horizontal="center" vertical="center" wrapText="1"/>
    </xf>
    <xf numFmtId="0" fontId="31" fillId="19" borderId="23" xfId="0" applyFont="1" applyFill="1" applyBorder="1" applyAlignment="1">
      <alignment horizontal="center" vertical="center"/>
    </xf>
    <xf numFmtId="0" fontId="29" fillId="19" borderId="28" xfId="0" applyNumberFormat="1" applyFont="1" applyFill="1" applyBorder="1" applyAlignment="1">
      <alignment horizontal="center" vertical="center" wrapText="1"/>
    </xf>
    <xf numFmtId="1" fontId="30" fillId="19" borderId="12" xfId="0" applyNumberFormat="1" applyFont="1" applyFill="1" applyBorder="1" applyAlignment="1">
      <alignment horizontal="center" vertical="center"/>
    </xf>
    <xf numFmtId="0" fontId="31" fillId="19" borderId="28" xfId="0" applyFont="1" applyFill="1" applyBorder="1" applyAlignment="1">
      <alignment horizontal="center" vertical="center" wrapText="1"/>
    </xf>
    <xf numFmtId="0" fontId="31" fillId="19" borderId="27" xfId="0" applyFont="1" applyFill="1" applyBorder="1" applyAlignment="1">
      <alignment horizontal="center" vertical="center"/>
    </xf>
    <xf numFmtId="0" fontId="30" fillId="19" borderId="19" xfId="28" applyFont="1" applyFill="1" applyBorder="1" applyAlignment="1">
      <alignment horizontal="center" vertical="center" wrapText="1"/>
    </xf>
    <xf numFmtId="0" fontId="29" fillId="19" borderId="19" xfId="0" applyNumberFormat="1" applyFont="1" applyFill="1" applyBorder="1" applyAlignment="1">
      <alignment horizontal="center" vertical="center" wrapText="1"/>
    </xf>
    <xf numFmtId="1" fontId="30" fillId="19" borderId="27" xfId="0" applyNumberFormat="1" applyFont="1" applyFill="1" applyBorder="1" applyAlignment="1">
      <alignment horizontal="center" vertical="center"/>
    </xf>
    <xf numFmtId="0" fontId="31" fillId="19" borderId="19" xfId="0" applyFont="1" applyFill="1" applyBorder="1" applyAlignment="1">
      <alignment horizontal="center" vertical="center"/>
    </xf>
    <xf numFmtId="0" fontId="30" fillId="19" borderId="12" xfId="28" applyFont="1" applyFill="1" applyBorder="1" applyAlignment="1">
      <alignment horizontal="center" vertical="center" wrapText="1"/>
    </xf>
    <xf numFmtId="3" fontId="31" fillId="19" borderId="12" xfId="0" applyNumberFormat="1" applyFont="1" applyFill="1" applyBorder="1" applyAlignment="1">
      <alignment horizontal="center" vertical="center"/>
    </xf>
    <xf numFmtId="0" fontId="30" fillId="19" borderId="23" xfId="28" applyFont="1" applyFill="1" applyBorder="1" applyAlignment="1">
      <alignment horizontal="center" vertical="center" wrapText="1"/>
    </xf>
    <xf numFmtId="0" fontId="29" fillId="19" borderId="23" xfId="0" applyNumberFormat="1" applyFont="1" applyFill="1" applyBorder="1" applyAlignment="1">
      <alignment horizontal="center" vertical="center" wrapText="1"/>
    </xf>
    <xf numFmtId="0" fontId="30" fillId="19" borderId="28" xfId="30" applyFont="1" applyFill="1" applyBorder="1" applyAlignment="1">
      <alignment horizontal="center" vertical="center" wrapText="1"/>
    </xf>
    <xf numFmtId="0" fontId="31" fillId="19" borderId="12" xfId="0" applyFont="1" applyFill="1" applyBorder="1" applyAlignment="1">
      <alignment horizontal="center" vertical="center"/>
    </xf>
    <xf numFmtId="164" fontId="31" fillId="20" borderId="31" xfId="0" applyNumberFormat="1" applyFont="1" applyFill="1" applyBorder="1" applyAlignment="1">
      <alignment horizontal="center" vertical="center"/>
    </xf>
    <xf numFmtId="164" fontId="30" fillId="19" borderId="25" xfId="0" applyNumberFormat="1" applyFont="1" applyFill="1" applyBorder="1" applyAlignment="1">
      <alignment horizontal="center" vertical="center"/>
    </xf>
    <xf numFmtId="165" fontId="30" fillId="19" borderId="25" xfId="0" applyNumberFormat="1" applyFont="1" applyFill="1" applyBorder="1" applyAlignment="1">
      <alignment horizontal="center" vertical="center"/>
    </xf>
    <xf numFmtId="164" fontId="31" fillId="20" borderId="25" xfId="0" applyNumberFormat="1" applyFont="1" applyFill="1" applyBorder="1" applyAlignment="1">
      <alignment horizontal="center" vertical="center"/>
    </xf>
    <xf numFmtId="164" fontId="31" fillId="20" borderId="19" xfId="0" applyNumberFormat="1" applyFont="1" applyFill="1" applyBorder="1" applyAlignment="1">
      <alignment horizontal="center" vertical="center"/>
    </xf>
    <xf numFmtId="164" fontId="31" fillId="19" borderId="19" xfId="0" applyNumberFormat="1" applyFont="1" applyFill="1" applyBorder="1" applyAlignment="1">
      <alignment horizontal="center" vertical="center"/>
    </xf>
    <xf numFmtId="1" fontId="31" fillId="20" borderId="25" xfId="0" applyNumberFormat="1" applyFont="1" applyFill="1" applyBorder="1" applyAlignment="1">
      <alignment horizontal="center" vertical="center"/>
    </xf>
    <xf numFmtId="0" fontId="29" fillId="0" borderId="28" xfId="0" applyNumberFormat="1" applyFont="1" applyBorder="1" applyAlignment="1">
      <alignment horizontal="center" vertical="center" wrapText="1"/>
    </xf>
    <xf numFmtId="1" fontId="30" fillId="0" borderId="12" xfId="0" applyNumberFormat="1" applyFont="1" applyFill="1" applyBorder="1" applyAlignment="1">
      <alignment horizontal="center" vertical="center"/>
    </xf>
    <xf numFmtId="0" fontId="29" fillId="0" borderId="31" xfId="0" applyNumberFormat="1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29" fillId="0" borderId="30" xfId="0" applyNumberFormat="1" applyFont="1" applyBorder="1" applyAlignment="1">
      <alignment horizontal="center" vertical="center" wrapText="1"/>
    </xf>
    <xf numFmtId="0" fontId="31" fillId="17" borderId="19" xfId="13" applyFont="1" applyFill="1" applyBorder="1" applyAlignment="1">
      <alignment horizontal="center" vertical="center"/>
    </xf>
    <xf numFmtId="0" fontId="31" fillId="17" borderId="28" xfId="12" applyFont="1" applyFill="1" applyBorder="1" applyAlignment="1">
      <alignment horizontal="center" vertical="center"/>
    </xf>
    <xf numFmtId="0" fontId="31" fillId="17" borderId="3" xfId="0" applyFont="1" applyFill="1" applyBorder="1" applyAlignment="1">
      <alignment horizontal="center" vertical="center"/>
    </xf>
    <xf numFmtId="0" fontId="31" fillId="17" borderId="3" xfId="13" applyFont="1" applyFill="1" applyBorder="1" applyAlignment="1">
      <alignment horizontal="center" vertical="center"/>
    </xf>
    <xf numFmtId="0" fontId="31" fillId="17" borderId="29" xfId="12" applyFont="1" applyFill="1" applyBorder="1" applyAlignment="1">
      <alignment horizontal="center" vertical="center"/>
    </xf>
    <xf numFmtId="0" fontId="30" fillId="0" borderId="12" xfId="0" applyNumberFormat="1" applyFont="1" applyFill="1" applyBorder="1" applyAlignment="1">
      <alignment horizontal="center" vertical="center"/>
    </xf>
    <xf numFmtId="3" fontId="29" fillId="0" borderId="12" xfId="0" applyNumberFormat="1" applyFont="1" applyBorder="1" applyAlignment="1">
      <alignment horizontal="center" vertical="center"/>
    </xf>
    <xf numFmtId="0" fontId="29" fillId="0" borderId="28" xfId="0" applyNumberFormat="1" applyFont="1" applyFill="1" applyBorder="1" applyAlignment="1">
      <alignment horizontal="center" vertical="center" wrapText="1"/>
    </xf>
  </cellXfs>
  <cellStyles count="33">
    <cellStyle name="Гиперссылка" xfId="31" builtinId="8" hidden="1"/>
    <cellStyle name="Гиперссылка 2" xfId="1"/>
    <cellStyle name="Обычный" xfId="0" builtinId="0"/>
    <cellStyle name="Обычный 10" xfId="2"/>
    <cellStyle name="Обычный 10 2" xfId="22"/>
    <cellStyle name="Обычный 11" xfId="21"/>
    <cellStyle name="Обычный 11 2" xfId="23"/>
    <cellStyle name="Обычный 12" xfId="28"/>
    <cellStyle name="Обычный 13" xfId="30"/>
    <cellStyle name="Обычный 2" xfId="3"/>
    <cellStyle name="Обычный 2 2" xfId="4"/>
    <cellStyle name="Обычный 2 2 2" xfId="5"/>
    <cellStyle name="Обычный 2 3" xfId="6"/>
    <cellStyle name="Обычный 2 4" xfId="7"/>
    <cellStyle name="Обычный 2 4 2" xfId="8"/>
    <cellStyle name="Обычный 3" xfId="9"/>
    <cellStyle name="Обычный 4" xfId="10"/>
    <cellStyle name="Обычный 4 2" xfId="11"/>
    <cellStyle name="Обычный 5" xfId="12"/>
    <cellStyle name="Обычный 5 2" xfId="13"/>
    <cellStyle name="Обычный 5 2 2" xfId="14"/>
    <cellStyle name="Обычный 6" xfId="15"/>
    <cellStyle name="Обычный 6 2" xfId="16"/>
    <cellStyle name="Обычный 6 2 2" xfId="24"/>
    <cellStyle name="Обычный 7" xfId="17"/>
    <cellStyle name="Обычный 7 2" xfId="18"/>
    <cellStyle name="Обычный 7 3" xfId="25"/>
    <cellStyle name="Обычный 8" xfId="19"/>
    <cellStyle name="Обычный 8 2" xfId="26"/>
    <cellStyle name="Обычный 9" xfId="20"/>
    <cellStyle name="Обычный 9 2" xfId="27"/>
    <cellStyle name="Открывавшаяся гиперссылка" xfId="32" builtinId="9" hidden="1"/>
    <cellStyle name="Процентный" xfId="2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40E-4E2F-A6E3-E78F68E68750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0E-4E2F-A6E3-E78F68E687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'А-Сах'!$D$3:$D$7</c:f>
              <c:strCache>
                <c:ptCount val="5"/>
                <c:pt idx="0">
                  <c:v>Д/с № 1 «Светлячок» г. А-Сахалинский</c:v>
                </c:pt>
                <c:pt idx="1">
                  <c:v>Д/с № 3 «Теремок» г. А-Сахалинский</c:v>
                </c:pt>
                <c:pt idx="2">
                  <c:v>Д/с № 4 "Улыбка" г. А-Сахалинский</c:v>
                </c:pt>
                <c:pt idx="3">
                  <c:v>МБДОУ № 2 "Ромашка" г. А-Сахалинский</c:v>
                </c:pt>
                <c:pt idx="4">
                  <c:v>ДГ ООШ с.Виахту  А-Сахал. р-на</c:v>
                </c:pt>
              </c:strCache>
            </c:strRef>
          </c:cat>
          <c:val>
            <c:numRef>
              <c:f>'А-Сах'!$AA$3:$AA$7</c:f>
              <c:numCache>
                <c:formatCode>#,##0</c:formatCode>
                <c:ptCount val="5"/>
                <c:pt idx="0">
                  <c:v>100</c:v>
                </c:pt>
                <c:pt idx="1">
                  <c:v>95</c:v>
                </c:pt>
                <c:pt idx="2">
                  <c:v>95</c:v>
                </c:pt>
                <c:pt idx="3">
                  <c:v>70</c:v>
                </c:pt>
                <c:pt idx="4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E-4E2F-A6E3-E78F68E6875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129056"/>
        <c:axId val="565131136"/>
      </c:barChart>
      <c:catAx>
        <c:axId val="565129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565131136"/>
        <c:crosses val="autoZero"/>
        <c:auto val="1"/>
        <c:lblAlgn val="ctr"/>
        <c:lblOffset val="100"/>
        <c:noMultiLvlLbl val="0"/>
      </c:catAx>
      <c:valAx>
        <c:axId val="56513113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6512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Поронайск!$D$3:$D$12</c:f>
              <c:strCache>
                <c:ptCount val="10"/>
                <c:pt idx="0">
                  <c:v>Д/с № 12 "Аленушка" с.Восток Порон.р-на</c:v>
                </c:pt>
                <c:pt idx="1">
                  <c:v>Д/с № 2 "Кораблик" г.Поронайска</c:v>
                </c:pt>
                <c:pt idx="2">
                  <c:v>Д/с "Морячок" г.Поронайска</c:v>
                </c:pt>
                <c:pt idx="3">
                  <c:v>Д/с № 7 «Дельфин» п.Вахрушев Порон.р-на</c:v>
                </c:pt>
                <c:pt idx="4">
                  <c:v>Д/с № 8 г.Поронайска</c:v>
                </c:pt>
                <c:pt idx="5">
                  <c:v>Д/с № 1 "Дружные ребята" г.Поронайска</c:v>
                </c:pt>
                <c:pt idx="6">
                  <c:v>ДГ СОШ с.Гастелло Порон.р-на</c:v>
                </c:pt>
                <c:pt idx="7">
                  <c:v>Д/с № 4 "Ивушка" с.Леонидово Порон.р-на</c:v>
                </c:pt>
                <c:pt idx="8">
                  <c:v>Д/с № 5 "Сказка" г.Поронайска</c:v>
                </c:pt>
                <c:pt idx="9">
                  <c:v>ДГ СОШ с. Малиновка Порон.р-на</c:v>
                </c:pt>
              </c:strCache>
            </c:strRef>
          </c:cat>
          <c:val>
            <c:numRef>
              <c:f>Поронайск!$AA$3:$AA$12</c:f>
              <c:numCache>
                <c:formatCode>#,##0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  <c:pt idx="9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0C-4379-BF1A-9FA9100013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9299040"/>
        <c:axId val="1089299456"/>
      </c:barChart>
      <c:catAx>
        <c:axId val="1089299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89299456"/>
        <c:crosses val="autoZero"/>
        <c:auto val="1"/>
        <c:lblAlgn val="ctr"/>
        <c:lblOffset val="100"/>
        <c:noMultiLvlLbl val="0"/>
      </c:catAx>
      <c:valAx>
        <c:axId val="108929945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8929904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'С-Курильск'!$D$3</c:f>
              <c:strCache>
                <c:ptCount val="1"/>
                <c:pt idx="0">
                  <c:v>Д/с «Северянка» г.Северо-Курильска</c:v>
                </c:pt>
              </c:strCache>
            </c:strRef>
          </c:cat>
          <c:val>
            <c:numRef>
              <c:f>'С-Курильск'!$AA$3</c:f>
              <c:numCache>
                <c:formatCode>#,##0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9E-44B3-9851-3779350B16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59616752"/>
        <c:axId val="1159617584"/>
      </c:barChart>
      <c:catAx>
        <c:axId val="1159616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59617584"/>
        <c:crosses val="autoZero"/>
        <c:auto val="1"/>
        <c:lblAlgn val="ctr"/>
        <c:lblOffset val="100"/>
        <c:noMultiLvlLbl val="0"/>
      </c:catAx>
      <c:valAx>
        <c:axId val="115961758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5961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Смирных!$D$3:$D$10</c:f>
              <c:strCache>
                <c:ptCount val="8"/>
                <c:pt idx="0">
                  <c:v>Д/с № 1 "Улыбка" пгт.Смирных  </c:v>
                </c:pt>
                <c:pt idx="1">
                  <c:v>Д/с № 17 "Солнышко" пгт.Смирных</c:v>
                </c:pt>
                <c:pt idx="2">
                  <c:v>ДГ СОШ с.Онор Смирн.р-на</c:v>
                </c:pt>
                <c:pt idx="3">
                  <c:v>ДГ СОШ с.Первомайск Смирн.р-на</c:v>
                </c:pt>
                <c:pt idx="4">
                  <c:v>ДГ СОШ с.Буюклы Смирн.р-на</c:v>
                </c:pt>
                <c:pt idx="5">
                  <c:v>Д/с № 4 "Звездочка" с.Победино Смирн.р-на</c:v>
                </c:pt>
                <c:pt idx="6">
                  <c:v>Д/с " Островок" пгт.Смирных</c:v>
                </c:pt>
                <c:pt idx="7">
                  <c:v>ДГ СОШ с. Победино</c:v>
                </c:pt>
              </c:strCache>
            </c:strRef>
          </c:cat>
          <c:val>
            <c:numRef>
              <c:f>Смирных!$AA$3:$AA$10</c:f>
              <c:numCache>
                <c:formatCode>#,##0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3-4816-B8DB-EB20763A2F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57114048"/>
        <c:axId val="1157114464"/>
      </c:barChart>
      <c:catAx>
        <c:axId val="1157114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57114464"/>
        <c:crosses val="autoZero"/>
        <c:auto val="1"/>
        <c:lblAlgn val="ctr"/>
        <c:lblOffset val="100"/>
        <c:noMultiLvlLbl val="0"/>
      </c:catAx>
      <c:valAx>
        <c:axId val="1157114464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5711404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Томари!$D$3:$D$8</c:f>
              <c:strCache>
                <c:ptCount val="6"/>
                <c:pt idx="0">
                  <c:v>ДГ СОШ с.Красногорск Томар.р-на</c:v>
                </c:pt>
                <c:pt idx="1">
                  <c:v>Д/с № 3 "Малыш" г.Томари </c:v>
                </c:pt>
                <c:pt idx="2">
                  <c:v>Д/с № 4 "Теремок" с.Красногорск Томар.р-на</c:v>
                </c:pt>
                <c:pt idx="3">
                  <c:v>Д/с № 7 "Сказка" г.Томари </c:v>
                </c:pt>
                <c:pt idx="4">
                  <c:v>Д/с № 1 «Остров детства» с.Ильинское Томар.р-на</c:v>
                </c:pt>
                <c:pt idx="5">
                  <c:v>ДГ СОШ с.Пензенское Томар.р-на</c:v>
                </c:pt>
              </c:strCache>
            </c:strRef>
          </c:cat>
          <c:val>
            <c:numRef>
              <c:f>Томари!$AA$3:$AA$8</c:f>
              <c:numCache>
                <c:formatCode>#,##0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95</c:v>
                </c:pt>
                <c:pt idx="5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F8A-BEC9-C20DB903BB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14750768"/>
        <c:axId val="1214753264"/>
      </c:barChart>
      <c:catAx>
        <c:axId val="1214750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14753264"/>
        <c:crosses val="autoZero"/>
        <c:auto val="1"/>
        <c:lblAlgn val="ctr"/>
        <c:lblOffset val="100"/>
        <c:noMultiLvlLbl val="0"/>
      </c:catAx>
      <c:valAx>
        <c:axId val="1214753264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14750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Тымовск!$D$3:$D$15</c:f>
              <c:strCache>
                <c:ptCount val="13"/>
                <c:pt idx="0">
                  <c:v>ДГ СОШ с.Кировское Тымов.р-на</c:v>
                </c:pt>
                <c:pt idx="1">
                  <c:v>Д/с № 3 пгт.Тымовское</c:v>
                </c:pt>
                <c:pt idx="2">
                  <c:v>ДГ НШ-д/с с.Красная Тымь Тымов.р-на</c:v>
                </c:pt>
                <c:pt idx="3">
                  <c:v>ДГ СОШ №1 пгт. Тымовское</c:v>
                </c:pt>
                <c:pt idx="4">
                  <c:v>Д/с № 5 пгт.Тымовское</c:v>
                </c:pt>
                <c:pt idx="5">
                  <c:v>Д/с № 6 пгт.Тымовское</c:v>
                </c:pt>
                <c:pt idx="6">
                  <c:v>Д/с с.Воскресеновка Тымов.р-на</c:v>
                </c:pt>
                <c:pt idx="7">
                  <c:v>Д/с с.Ясное Тымов.р-на</c:v>
                </c:pt>
                <c:pt idx="8">
                  <c:v>Д/с № 1 пгт.Тымовское</c:v>
                </c:pt>
                <c:pt idx="9">
                  <c:v>ДГ СОШ с.Арги-Паги Тымов.р-на</c:v>
                </c:pt>
                <c:pt idx="10">
                  <c:v>Д/с с. Молодежное Тымов.р-на</c:v>
                </c:pt>
                <c:pt idx="11">
                  <c:v>Д/с с.Адо-Тымово Тымов.р-на</c:v>
                </c:pt>
                <c:pt idx="12">
                  <c:v>ДГ НШ-д/с с.Чир-Унвд Тымов.р-на</c:v>
                </c:pt>
              </c:strCache>
            </c:strRef>
          </c:cat>
          <c:val>
            <c:numRef>
              <c:f>Тымовск!$AA$3:$AA$15</c:f>
              <c:numCache>
                <c:formatCode>#,##0</c:formatCode>
                <c:ptCount val="1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0F-446F-8DAD-9D9ADD8E02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7510576"/>
        <c:axId val="1087510992"/>
      </c:barChart>
      <c:catAx>
        <c:axId val="1087510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87510992"/>
        <c:crosses val="autoZero"/>
        <c:auto val="1"/>
        <c:lblAlgn val="ctr"/>
        <c:lblOffset val="100"/>
        <c:noMultiLvlLbl val="0"/>
      </c:catAx>
      <c:valAx>
        <c:axId val="1087510992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8751057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Углегорск!$D$3:$D$14</c:f>
              <c:strCache>
                <c:ptCount val="12"/>
                <c:pt idx="0">
                  <c:v>Д/с № 1 г.Углегорск</c:v>
                </c:pt>
                <c:pt idx="1">
                  <c:v>Д/с № 14 г.Шахтерска Угл.р-на</c:v>
                </c:pt>
                <c:pt idx="2">
                  <c:v>Д/с № 2 с.Краснополье Угл.р-на</c:v>
                </c:pt>
                <c:pt idx="3">
                  <c:v>Д/с № 22 с.Бошняково Угл.р-на</c:v>
                </c:pt>
                <c:pt idx="4">
                  <c:v>Д/с № 26 г.Углегорска</c:v>
                </c:pt>
                <c:pt idx="5">
                  <c:v>Д/с № 27 г.Углегорска</c:v>
                </c:pt>
                <c:pt idx="6">
                  <c:v>ДГ СОШ с.Лесогорское Угл.р-на</c:v>
                </c:pt>
                <c:pt idx="7">
                  <c:v>Д/с № 8 г.Шахтерск Угл.р-на</c:v>
                </c:pt>
                <c:pt idx="8">
                  <c:v>ДГ СОШ с.Поречье Угл.р-на</c:v>
                </c:pt>
                <c:pt idx="9">
                  <c:v>Д/с № 15 г.Шахтерска Угл.р-на</c:v>
                </c:pt>
                <c:pt idx="10">
                  <c:v>Д/с № 3 "Радуга" г.Углегорска</c:v>
                </c:pt>
                <c:pt idx="11">
                  <c:v>Д/с № 7 г.Углегорска</c:v>
                </c:pt>
              </c:strCache>
            </c:strRef>
          </c:cat>
          <c:val>
            <c:numRef>
              <c:f>Углегорск!$AA$3:$AA$14</c:f>
              <c:numCache>
                <c:formatCode>#,##0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5-40C7-AD01-E14BE7C9F1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13046688"/>
        <c:axId val="1213045856"/>
      </c:barChart>
      <c:catAx>
        <c:axId val="1213046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13045856"/>
        <c:crosses val="autoZero"/>
        <c:auto val="1"/>
        <c:lblAlgn val="ctr"/>
        <c:lblOffset val="100"/>
        <c:noMultiLvlLbl val="0"/>
      </c:catAx>
      <c:valAx>
        <c:axId val="121304585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1304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1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E9F-4F5A-B1AD-9B6D393361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Холмск!$D$3:$D$18</c:f>
              <c:strCache>
                <c:ptCount val="16"/>
                <c:pt idx="0">
                  <c:v>Д/с № 1 «Солнышко» г.Холмска </c:v>
                </c:pt>
                <c:pt idx="1">
                  <c:v>Д/с № 2 "Сказка"  г.Холмска </c:v>
                </c:pt>
                <c:pt idx="2">
                  <c:v>Д/с № 28 "Рябинка" с.Чехов Холм.р-на</c:v>
                </c:pt>
                <c:pt idx="3">
                  <c:v>Д/с № 32 «Ручеек» с.Костромское Холм.р-на</c:v>
                </c:pt>
                <c:pt idx="4">
                  <c:v>Д/с № 39 «Петушок» с.Чапланово Холм.р-на</c:v>
                </c:pt>
                <c:pt idx="5">
                  <c:v>Д/с № 4 "Маячок" с.Яблочное Холм.р-на</c:v>
                </c:pt>
                <c:pt idx="6">
                  <c:v>Д/с № 6 "Ромашка" г.Холмска </c:v>
                </c:pt>
                <c:pt idx="7">
                  <c:v>Д/с № 7 "Улыбка г.Холмска </c:v>
                </c:pt>
                <c:pt idx="8">
                  <c:v>Д/с № 8 «Золотой ключик» г.Холмска </c:v>
                </c:pt>
                <c:pt idx="9">
                  <c:v>Д/с № 20 «Аленушка» г.Холмска </c:v>
                </c:pt>
                <c:pt idx="10">
                  <c:v>Д/с «Золушка» г.Холмска </c:v>
                </c:pt>
                <c:pt idx="11">
                  <c:v>Д/с №5 "Радуга" г.Холмска </c:v>
                </c:pt>
                <c:pt idx="12">
                  <c:v>Д/с № 9 "Дружба" г.Холмска </c:v>
                </c:pt>
                <c:pt idx="13">
                  <c:v>Д/с № 3 "Родничок" с.Правда Холм.р-на</c:v>
                </c:pt>
                <c:pt idx="14">
                  <c:v>Д/с "Теремок" г.Холмска </c:v>
                </c:pt>
                <c:pt idx="15">
                  <c:v>ДГ ООШ с. Пионеры Холм.р-на</c:v>
                </c:pt>
              </c:strCache>
            </c:strRef>
          </c:cat>
          <c:val>
            <c:numRef>
              <c:f>Холмск!$AA$3:$AA$18</c:f>
              <c:numCache>
                <c:formatCode>#,##0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90</c:v>
                </c:pt>
                <c:pt idx="14">
                  <c:v>90</c:v>
                </c:pt>
                <c:pt idx="15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F-4F5A-B1AD-9B6D393361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24882528"/>
        <c:axId val="1224885856"/>
      </c:barChart>
      <c:catAx>
        <c:axId val="1224882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4885856"/>
        <c:crosses val="autoZero"/>
        <c:auto val="1"/>
        <c:lblAlgn val="ctr"/>
        <c:lblOffset val="100"/>
        <c:noMultiLvlLbl val="0"/>
      </c:catAx>
      <c:valAx>
        <c:axId val="122488585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4882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'Ю-Курильск'!$D$3:$D$10</c:f>
              <c:strCache>
                <c:ptCount val="8"/>
                <c:pt idx="0">
                  <c:v>Д/с "Аленка" пгт.Ю-Курильска</c:v>
                </c:pt>
                <c:pt idx="1">
                  <c:v>Д/с "Звездочка" пгт.Ю-Курильска</c:v>
                </c:pt>
                <c:pt idx="2">
                  <c:v>Д/с "Солнышко" пгт.Ю-Курильска</c:v>
                </c:pt>
                <c:pt idx="3">
                  <c:v>Д/с "Островок" пгт.Ю-Курильска</c:v>
                </c:pt>
                <c:pt idx="4">
                  <c:v>ДГ СОШ с.Дубовое Ю-Кур.р-на</c:v>
                </c:pt>
                <c:pt idx="5">
                  <c:v>Д/с "Ромашка" пгт.Ю-Курильска</c:v>
                </c:pt>
                <c:pt idx="6">
                  <c:v>Д/с «Белочка» пгт.Ю-Курильска</c:v>
                </c:pt>
                <c:pt idx="7">
                  <c:v>Д/с «Рыбка» пгт.Ю-Курильска</c:v>
                </c:pt>
              </c:strCache>
            </c:strRef>
          </c:cat>
          <c:val>
            <c:numRef>
              <c:f>'Ю-Курильск'!$AA$3:$AA$10</c:f>
              <c:numCache>
                <c:formatCode>#,##0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95</c:v>
                </c:pt>
                <c:pt idx="6">
                  <c:v>90</c:v>
                </c:pt>
                <c:pt idx="7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C-405C-B1DB-3A0BBD0FDE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15984272"/>
        <c:axId val="1215981360"/>
      </c:barChart>
      <c:catAx>
        <c:axId val="1215984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15981360"/>
        <c:crosses val="autoZero"/>
        <c:auto val="1"/>
        <c:lblAlgn val="ctr"/>
        <c:lblOffset val="100"/>
        <c:noMultiLvlLbl val="0"/>
      </c:catAx>
      <c:valAx>
        <c:axId val="1215981360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1598427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5C3-4077-A281-033153C9AC68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5C3-4077-A281-033153C9AC6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5C3-4077-A281-033153C9AC68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5C3-4077-A281-033153C9AC68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5C3-4077-A281-033153C9AC68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5C3-4077-A281-033153C9AC6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5C3-4077-A281-033153C9A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9114376"/>
        <c:axId val="-2119117896"/>
      </c:barChart>
      <c:catAx>
        <c:axId val="-2119114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17896"/>
        <c:crosses val="autoZero"/>
        <c:auto val="1"/>
        <c:lblAlgn val="ctr"/>
        <c:lblOffset val="100"/>
        <c:noMultiLvlLbl val="0"/>
      </c:catAx>
      <c:valAx>
        <c:axId val="-21191178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14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7775-4D34-9552-A5855ED44978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775-4D34-9552-A5855ED4497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7775-4D34-9552-A5855ED44978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775-4D34-9552-A5855ED44978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7775-4D34-9552-A5855ED44978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775-4D34-9552-A5855ED4497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775-4D34-9552-A5855ED44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9160920"/>
        <c:axId val="-2119164440"/>
      </c:barChart>
      <c:catAx>
        <c:axId val="-2119160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64440"/>
        <c:crosses val="autoZero"/>
        <c:auto val="1"/>
        <c:lblAlgn val="ctr"/>
        <c:lblOffset val="100"/>
        <c:noMultiLvlLbl val="0"/>
      </c:catAx>
      <c:valAx>
        <c:axId val="-211916444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60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23C-4C63-8916-441E0E6294CA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23C-4C63-8916-441E0E6294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Анива!$D$3:$D$13</c:f>
              <c:strCache>
                <c:ptCount val="11"/>
                <c:pt idx="0">
                  <c:v>Д/с  № 3 «Рябинка» г.Анива</c:v>
                </c:pt>
                <c:pt idx="1">
                  <c:v>Д/с № 4 «Теремок» с.Новотроицкое Анив.р-на</c:v>
                </c:pt>
                <c:pt idx="2">
                  <c:v>ДГ СОШ № 3 с.Огоньки Анив.р-на</c:v>
                </c:pt>
                <c:pt idx="3">
                  <c:v>Д/с № 5 «Берёзка» с.Таранай Анив.р-на</c:v>
                </c:pt>
                <c:pt idx="4">
                  <c:v>ДГ НОШ № 7" с. Успенское Анив.р-на</c:v>
                </c:pt>
                <c:pt idx="5">
                  <c:v>Д/с № 6 «Радуга» с.Троицкое Анив.р-на</c:v>
                </c:pt>
                <c:pt idx="6">
                  <c:v>Д/с № 9 "Зеленый остров" с.Новотроицкое</c:v>
                </c:pt>
                <c:pt idx="7">
                  <c:v>Д/с №7 "Росинка" г.Анива</c:v>
                </c:pt>
                <c:pt idx="8">
                  <c:v>Д/с № 2 «Колокольчик» с.Троицкое Анив.р-на</c:v>
                </c:pt>
                <c:pt idx="9">
                  <c:v>Д/с № 8 "Сказка" г.Анива</c:v>
                </c:pt>
                <c:pt idx="10">
                  <c:v>Д/с  № 1 им.Ю.А.Гагарина г.Анива</c:v>
                </c:pt>
              </c:strCache>
            </c:strRef>
          </c:cat>
          <c:val>
            <c:numRef>
              <c:f>Анива!$AA$3:$AA$13</c:f>
              <c:numCache>
                <c:formatCode>#,##0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95</c:v>
                </c:pt>
                <c:pt idx="8">
                  <c:v>90</c:v>
                </c:pt>
                <c:pt idx="9">
                  <c:v>85</c:v>
                </c:pt>
                <c:pt idx="1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3C-4C63-8916-441E0E629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9662112"/>
        <c:axId val="479645472"/>
      </c:barChart>
      <c:catAx>
        <c:axId val="479662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9645472"/>
        <c:crosses val="autoZero"/>
        <c:auto val="1"/>
        <c:lblAlgn val="ctr"/>
        <c:lblOffset val="100"/>
        <c:noMultiLvlLbl val="0"/>
      </c:catAx>
      <c:valAx>
        <c:axId val="47964547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9662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EF1F-4A49-9986-3C999AEA6149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F1F-4A49-9986-3C999AEA614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EF1F-4A49-9986-3C999AEA6149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F1F-4A49-9986-3C999AEA6149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EF1F-4A49-9986-3C999AEA6149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F1F-4A49-9986-3C999AEA614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EF1F-4A49-9986-3C999AEA6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5919608"/>
        <c:axId val="-2115916104"/>
      </c:barChart>
      <c:catAx>
        <c:axId val="-2115919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5916104"/>
        <c:crosses val="autoZero"/>
        <c:auto val="1"/>
        <c:lblAlgn val="ctr"/>
        <c:lblOffset val="100"/>
        <c:noMultiLvlLbl val="0"/>
      </c:catAx>
      <c:valAx>
        <c:axId val="-211591610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5919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4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41F-4125-A3DA-F9F0A968FC5D}"/>
              </c:ext>
            </c:extLst>
          </c:dPt>
          <c:dPt>
            <c:idx val="48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1F-4125-A3DA-F9F0A968FC5D}"/>
              </c:ext>
            </c:extLst>
          </c:dPt>
          <c:dPt>
            <c:idx val="4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41F-4125-A3DA-F9F0A968FC5D}"/>
              </c:ext>
            </c:extLst>
          </c:dPt>
          <c:dPt>
            <c:idx val="5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41F-4125-A3DA-F9F0A968FC5D}"/>
              </c:ext>
            </c:extLst>
          </c:dPt>
          <c:dPt>
            <c:idx val="5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1F-4125-A3DA-F9F0A968FC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'Ю-Сахалинск'!$D$3:$D$54</c:f>
              <c:strCache>
                <c:ptCount val="52"/>
                <c:pt idx="0">
                  <c:v>Д/с № 1 «Загадка» г.Ю-Сах.</c:v>
                </c:pt>
                <c:pt idx="1">
                  <c:v>Д/с № 10 «Росинка» г.Ю-Сах.</c:v>
                </c:pt>
                <c:pt idx="2">
                  <c:v>Д/с № 12 «Лесная сказка» г.Ю-Сах.</c:v>
                </c:pt>
                <c:pt idx="3">
                  <c:v>Д/с № 14 «Рябинка» г.Ю-Сах.</c:v>
                </c:pt>
                <c:pt idx="4">
                  <c:v>Д/с № 17 «Огонёк» г.Ю-Сах.</c:v>
                </c:pt>
                <c:pt idx="5">
                  <c:v>Д/с № 18 «Гармония» г.Ю-Сах.</c:v>
                </c:pt>
                <c:pt idx="6">
                  <c:v>Д/с № 19 «Аленушка» г.Ю-Сах.</c:v>
                </c:pt>
                <c:pt idx="7">
                  <c:v>Д/с № 2 «Березка» г.Ю-Сах.</c:v>
                </c:pt>
                <c:pt idx="8">
                  <c:v>Д/с № 21 «Кораблик» г.Ю-Сах.</c:v>
                </c:pt>
                <c:pt idx="9">
                  <c:v>Д/с № 22 «Ивушка» г.Ю-Сах.</c:v>
                </c:pt>
                <c:pt idx="10">
                  <c:v>Д/с № 26 «Островок» г.Ю-Сах.</c:v>
                </c:pt>
                <c:pt idx="11">
                  <c:v>Д/с № 27 «Зарничка» г.Ю-Сах.</c:v>
                </c:pt>
                <c:pt idx="12">
                  <c:v>Д/с № 29 «Василёк» г.Ю-Сах.</c:v>
                </c:pt>
                <c:pt idx="13">
                  <c:v>Д/с № 30 «Улыбка» г.Ю-Сах.</c:v>
                </c:pt>
                <c:pt idx="14">
                  <c:v>Д/с № 31 «Аистенок» г.Ю-Сах.</c:v>
                </c:pt>
                <c:pt idx="15">
                  <c:v>Д/с № 34 «Искорка» с.Березняки</c:v>
                </c:pt>
                <c:pt idx="16">
                  <c:v>Д/с № 35 «Сказка» г.Ю-Сах.</c:v>
                </c:pt>
                <c:pt idx="17">
                  <c:v>Д/с № 37 «Одуванчик» г.Ю-Сах.</c:v>
                </c:pt>
                <c:pt idx="18">
                  <c:v>Д/с № 38 «Лучик» г.Ю-Сах.</c:v>
                </c:pt>
                <c:pt idx="19">
                  <c:v>Д/с № 40 «Теремок» с.Синегорск</c:v>
                </c:pt>
                <c:pt idx="20">
                  <c:v>Д/с № 42 «Черёмушки» г.Ю-Сах.</c:v>
                </c:pt>
                <c:pt idx="21">
                  <c:v>Д/с № 43 «Светлячок» г.Ю-Сах.</c:v>
                </c:pt>
                <c:pt idx="22">
                  <c:v>Д/с № 44 «Незабудка» г.Ю-Сах.</c:v>
                </c:pt>
                <c:pt idx="23">
                  <c:v>Д/с № 49 «Ласточка» г.Ю-Сах.</c:v>
                </c:pt>
                <c:pt idx="24">
                  <c:v>Д/с № 5 «Полянка» г.Ю-Сах.</c:v>
                </c:pt>
                <c:pt idx="25">
                  <c:v>Д/с № 58 «Ручеек» с.Дальнее</c:v>
                </c:pt>
                <c:pt idx="26">
                  <c:v>Д/с № 8 «Журавлёнок» г.Ю-Сах.</c:v>
                </c:pt>
                <c:pt idx="27">
                  <c:v>Д/с № 9 «Чебурашка» г.Ю-Сах.</c:v>
                </c:pt>
                <c:pt idx="28">
                  <c:v>Д/с № 13 «Колокольчик» г.Ю-Сах.</c:v>
                </c:pt>
                <c:pt idx="29">
                  <c:v>Д/с № 15 «Берёзка» г.Ю-Сах.</c:v>
                </c:pt>
                <c:pt idx="30">
                  <c:v>Д/с № 25 «Русалочка» г.Ю-Сах.</c:v>
                </c:pt>
                <c:pt idx="31">
                  <c:v>Д/с № 28 «Матрешка» г.Ю-Сах.</c:v>
                </c:pt>
                <c:pt idx="32">
                  <c:v>Д/с № 3 «Золотой ключик» г.Ю-Сах.</c:v>
                </c:pt>
                <c:pt idx="33">
                  <c:v>Д/с № 32 «Буратино» г.Ю-Сах.</c:v>
                </c:pt>
                <c:pt idx="34">
                  <c:v>Д/с № 33 «Дюймовочка» г.Ю-Сах.</c:v>
                </c:pt>
                <c:pt idx="35">
                  <c:v>Д/с  № 41 «Звездочка» г.Ю-Сах.</c:v>
                </c:pt>
                <c:pt idx="36">
                  <c:v>Д/с № 46 «Жемчужина» г.Ю-Сах.</c:v>
                </c:pt>
                <c:pt idx="37">
                  <c:v>Д/с № 47 «Ягодка» г.Ю-Сах.</c:v>
                </c:pt>
                <c:pt idx="38">
                  <c:v>Д/с № 48 «Малыш» г.Ю-Сах.</c:v>
                </c:pt>
                <c:pt idx="39">
                  <c:v>Д/с № 56 «Лукоморье» г.Ю-Сах.</c:v>
                </c:pt>
                <c:pt idx="40">
                  <c:v>Д/с № 6 г.Ю-Сах.</c:v>
                </c:pt>
                <c:pt idx="41">
                  <c:v>Д/с № 11 «Ромашка» г.Ю-Сах.</c:v>
                </c:pt>
                <c:pt idx="42">
                  <c:v>Д/с № 20 «Красная шапочка» г.Ю-Сах.</c:v>
                </c:pt>
                <c:pt idx="43">
                  <c:v>Д/с № 24 «Солнышко» г.Ю-Сах.</c:v>
                </c:pt>
                <c:pt idx="44">
                  <c:v>Д/с № 45 «Семицветик» г.Ю-Сах.</c:v>
                </c:pt>
                <c:pt idx="45">
                  <c:v>Д/с № 54 «Белоснежка» г.Ю-Сах.</c:v>
                </c:pt>
                <c:pt idx="46">
                  <c:v>Д/с № 55 «Веснушка» г.Ю-Сах.</c:v>
                </c:pt>
                <c:pt idx="47">
                  <c:v>Д/с № 4 «Лебедушка» г.Ю-Сах.</c:v>
                </c:pt>
                <c:pt idx="48">
                  <c:v>Д/с № 57 «Бусинка» с.Дальнее</c:v>
                </c:pt>
                <c:pt idx="49">
                  <c:v>Д/с № 50 «Карусель» г.Ю-Сах.</c:v>
                </c:pt>
                <c:pt idx="50">
                  <c:v>Д/с № 39 «Радуга» г.Ю-Сах.</c:v>
                </c:pt>
                <c:pt idx="51">
                  <c:v>Д/с № 36 «Мальвина» г.Ю-Сах.</c:v>
                </c:pt>
              </c:strCache>
            </c:strRef>
          </c:cat>
          <c:val>
            <c:numRef>
              <c:f>'Ю-Сахалинск'!$AA$3:$AA$54</c:f>
              <c:numCache>
                <c:formatCode>#,##0</c:formatCode>
                <c:ptCount val="5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95</c:v>
                </c:pt>
                <c:pt idx="29">
                  <c:v>95</c:v>
                </c:pt>
                <c:pt idx="30">
                  <c:v>95</c:v>
                </c:pt>
                <c:pt idx="31">
                  <c:v>95</c:v>
                </c:pt>
                <c:pt idx="32">
                  <c:v>95</c:v>
                </c:pt>
                <c:pt idx="33">
                  <c:v>95</c:v>
                </c:pt>
                <c:pt idx="34">
                  <c:v>95</c:v>
                </c:pt>
                <c:pt idx="35">
                  <c:v>95</c:v>
                </c:pt>
                <c:pt idx="36">
                  <c:v>95</c:v>
                </c:pt>
                <c:pt idx="37">
                  <c:v>95</c:v>
                </c:pt>
                <c:pt idx="38">
                  <c:v>95</c:v>
                </c:pt>
                <c:pt idx="39">
                  <c:v>95</c:v>
                </c:pt>
                <c:pt idx="40">
                  <c:v>95</c:v>
                </c:pt>
                <c:pt idx="41">
                  <c:v>90</c:v>
                </c:pt>
                <c:pt idx="42">
                  <c:v>90</c:v>
                </c:pt>
                <c:pt idx="43">
                  <c:v>90</c:v>
                </c:pt>
                <c:pt idx="44">
                  <c:v>90</c:v>
                </c:pt>
                <c:pt idx="45">
                  <c:v>90</c:v>
                </c:pt>
                <c:pt idx="46">
                  <c:v>90</c:v>
                </c:pt>
                <c:pt idx="47">
                  <c:v>85</c:v>
                </c:pt>
                <c:pt idx="48">
                  <c:v>85</c:v>
                </c:pt>
                <c:pt idx="49">
                  <c:v>70</c:v>
                </c:pt>
                <c:pt idx="50">
                  <c:v>65</c:v>
                </c:pt>
                <c:pt idx="5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F-4125-A3DA-F9F0A968FC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22571680"/>
        <c:axId val="1222572512"/>
      </c:barChart>
      <c:catAx>
        <c:axId val="1222571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2572512"/>
        <c:crosses val="autoZero"/>
        <c:auto val="1"/>
        <c:lblAlgn val="ctr"/>
        <c:lblOffset val="100"/>
        <c:noMultiLvlLbl val="0"/>
      </c:catAx>
      <c:valAx>
        <c:axId val="122257251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2571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7F22-40B5-A546-BAC9A5B5F45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7F22-40B5-A546-BAC9A5B5F45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F22-40B5-A546-BAC9A5B5F451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F22-40B5-A546-BAC9A5B5F451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F22-40B5-A546-BAC9A5B5F451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F22-40B5-A546-BAC9A5B5F45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F22-40B5-A546-BAC9A5B5F451}"/>
              </c:ext>
            </c:extLst>
          </c:dPt>
          <c:dPt>
            <c:idx val="1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F22-40B5-A546-BAC9A5B5F451}"/>
              </c:ext>
            </c:extLst>
          </c:dPt>
          <c:dPt>
            <c:idx val="1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F22-40B5-A546-BAC9A5B5F4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Свод_МО!$B$3:$B$20</c:f>
              <c:strCache>
                <c:ptCount val="18"/>
                <c:pt idx="0">
                  <c:v>Северо-Курильский городской округ</c:v>
                </c:pt>
                <c:pt idx="1">
                  <c:v>Невельский городской округ</c:v>
                </c:pt>
                <c:pt idx="2">
                  <c:v>Городской округ «Смирныховский»</c:v>
                </c:pt>
                <c:pt idx="3">
                  <c:v>Макаровский городской округ</c:v>
                </c:pt>
                <c:pt idx="4">
                  <c:v>Углегорский городской округ</c:v>
                </c:pt>
                <c:pt idx="5">
                  <c:v>Поронайский городской округ</c:v>
                </c:pt>
                <c:pt idx="6">
                  <c:v>Томаринский городской округ</c:v>
                </c:pt>
                <c:pt idx="7">
                  <c:v>Городской округ «Охинский»</c:v>
                </c:pt>
                <c:pt idx="8">
                  <c:v>Тымовский городской округ</c:v>
                </c:pt>
                <c:pt idx="9">
                  <c:v>Южно-Курильский городской округ</c:v>
                </c:pt>
                <c:pt idx="10">
                  <c:v>Холмский городской округ</c:v>
                </c:pt>
                <c:pt idx="11">
                  <c:v>Анивский городской округ</c:v>
                </c:pt>
                <c:pt idx="12">
                  <c:v>Корсаковский городской округ</c:v>
                </c:pt>
                <c:pt idx="13">
                  <c:v>Городской округ "город Южно-Сахалинск"</c:v>
                </c:pt>
                <c:pt idx="14">
                  <c:v>Городской округ «Долинский»</c:v>
                </c:pt>
                <c:pt idx="15">
                  <c:v>Городской округ Ногликский</c:v>
                </c:pt>
                <c:pt idx="16">
                  <c:v>Городской округ «Александровск-Сахалинский район» </c:v>
                </c:pt>
                <c:pt idx="17">
                  <c:v>Курильский городской округ</c:v>
                </c:pt>
              </c:strCache>
            </c:strRef>
          </c:cat>
          <c:val>
            <c:numRef>
              <c:f>Свод_МО!$D$3:$D$20</c:f>
              <c:numCache>
                <c:formatCode>#,##0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99</c:v>
                </c:pt>
                <c:pt idx="3">
                  <c:v>99</c:v>
                </c:pt>
                <c:pt idx="4">
                  <c:v>99</c:v>
                </c:pt>
                <c:pt idx="5">
                  <c:v>98</c:v>
                </c:pt>
                <c:pt idx="6">
                  <c:v>98</c:v>
                </c:pt>
                <c:pt idx="7">
                  <c:v>98</c:v>
                </c:pt>
                <c:pt idx="8">
                  <c:v>98</c:v>
                </c:pt>
                <c:pt idx="9">
                  <c:v>97</c:v>
                </c:pt>
                <c:pt idx="10">
                  <c:v>97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93</c:v>
                </c:pt>
                <c:pt idx="16">
                  <c:v>86</c:v>
                </c:pt>
                <c:pt idx="17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F-42D1-B8ED-B4787C6DD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5779576"/>
        <c:axId val="-2115776152"/>
      </c:barChart>
      <c:catAx>
        <c:axId val="-2115779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2115776152"/>
        <c:crosses val="autoZero"/>
        <c:auto val="1"/>
        <c:lblAlgn val="ctr"/>
        <c:lblOffset val="100"/>
        <c:noMultiLvlLbl val="0"/>
      </c:catAx>
      <c:valAx>
        <c:axId val="-2115776152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211577957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3F4-4795-884E-AF3F4DA80562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3F4-4795-884E-AF3F4DA8056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3F4-4795-884E-AF3F4DA80562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3F4-4795-884E-AF3F4DA80562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3F4-4795-884E-AF3F4DA80562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3F4-4795-884E-AF3F4DA8056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D3F4-4795-884E-AF3F4DA80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9114376"/>
        <c:axId val="-2119117896"/>
      </c:barChart>
      <c:catAx>
        <c:axId val="-2119114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17896"/>
        <c:crosses val="autoZero"/>
        <c:auto val="1"/>
        <c:lblAlgn val="ctr"/>
        <c:lblOffset val="100"/>
        <c:noMultiLvlLbl val="0"/>
      </c:catAx>
      <c:valAx>
        <c:axId val="-21191178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14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FB5-4B1C-91F3-BEF71AD437CB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FB5-4B1C-91F3-BEF71AD437CB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FB5-4B1C-91F3-BEF71AD437CB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FB5-4B1C-91F3-BEF71AD437CB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FB5-4B1C-91F3-BEF71AD437CB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FB5-4B1C-91F3-BEF71AD437C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8FB5-4B1C-91F3-BEF71AD43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9160920"/>
        <c:axId val="-2119164440"/>
      </c:barChart>
      <c:catAx>
        <c:axId val="-2119160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64440"/>
        <c:crosses val="autoZero"/>
        <c:auto val="1"/>
        <c:lblAlgn val="ctr"/>
        <c:lblOffset val="100"/>
        <c:noMultiLvlLbl val="0"/>
      </c:catAx>
      <c:valAx>
        <c:axId val="-211916444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60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A9E-4093-BB91-3BBFC9796155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A9E-4093-BB91-3BBFC9796155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A9E-4093-BB91-3BBFC9796155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A9E-4093-BB91-3BBFC9796155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A9E-4093-BB91-3BBFC9796155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A9E-4093-BB91-3BBFC979615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0A9E-4093-BB91-3BBFC9796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5919608"/>
        <c:axId val="-2115916104"/>
      </c:barChart>
      <c:catAx>
        <c:axId val="-2115919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5916104"/>
        <c:crosses val="autoZero"/>
        <c:auto val="1"/>
        <c:lblAlgn val="ctr"/>
        <c:lblOffset val="100"/>
        <c:noMultiLvlLbl val="0"/>
      </c:catAx>
      <c:valAx>
        <c:axId val="-211591610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5919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287-48E4-9060-10DF9499EE80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287-48E4-9060-10DF9499EE80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287-48E4-9060-10DF9499EE80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287-48E4-9060-10DF9499EE80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287-48E4-9060-10DF9499EE80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287-48E4-9060-10DF9499EE8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C287-48E4-9060-10DF9499E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9114376"/>
        <c:axId val="-2119117896"/>
      </c:barChart>
      <c:catAx>
        <c:axId val="-2119114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17896"/>
        <c:crosses val="autoZero"/>
        <c:auto val="1"/>
        <c:lblAlgn val="ctr"/>
        <c:lblOffset val="100"/>
        <c:noMultiLvlLbl val="0"/>
      </c:catAx>
      <c:valAx>
        <c:axId val="-21191178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14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8DC-4919-AED8-F8CA7060A09C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8DC-4919-AED8-F8CA7060A09C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8DC-4919-AED8-F8CA7060A09C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8DC-4919-AED8-F8CA7060A09C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8DC-4919-AED8-F8CA7060A09C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8DC-4919-AED8-F8CA7060A09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68DC-4919-AED8-F8CA7060A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9160920"/>
        <c:axId val="-2119164440"/>
      </c:barChart>
      <c:catAx>
        <c:axId val="-2119160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64440"/>
        <c:crosses val="autoZero"/>
        <c:auto val="1"/>
        <c:lblAlgn val="ctr"/>
        <c:lblOffset val="100"/>
        <c:noMultiLvlLbl val="0"/>
      </c:catAx>
      <c:valAx>
        <c:axId val="-211916444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60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FFA-4C3F-AE9F-AD84DFB743D6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FFA-4C3F-AE9F-AD84DFB743D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FFA-4C3F-AE9F-AD84DFB743D6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FFA-4C3F-AE9F-AD84DFB743D6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FFA-4C3F-AE9F-AD84DFB743D6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FFA-4C3F-AE9F-AD84DFB743D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8FFA-4C3F-AE9F-AD84DFB74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5919608"/>
        <c:axId val="-2115916104"/>
      </c:barChart>
      <c:catAx>
        <c:axId val="-2115919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5916104"/>
        <c:crosses val="autoZero"/>
        <c:auto val="1"/>
        <c:lblAlgn val="ctr"/>
        <c:lblOffset val="100"/>
        <c:noMultiLvlLbl val="0"/>
      </c:catAx>
      <c:valAx>
        <c:axId val="-211591610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5919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C91-42C2-A2B4-FBD6D1B012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Долинск!$D$3:$D$13</c:f>
              <c:strCache>
                <c:ptCount val="11"/>
                <c:pt idx="0">
                  <c:v>Д/с «Тополек» с.Покровка Долин.р-на</c:v>
                </c:pt>
                <c:pt idx="1">
                  <c:v>Д/с "Улыбка" г.Долинск</c:v>
                </c:pt>
                <c:pt idx="2">
                  <c:v>Д/с «Родничок» с.Быков Долин.р-на</c:v>
                </c:pt>
                <c:pt idx="3">
                  <c:v>Д/с «Малыш» с.Углезаводск Долин.р-на</c:v>
                </c:pt>
                <c:pt idx="4">
                  <c:v>Д/с «Росинка» с.Сокол Долин.р-на</c:v>
                </c:pt>
                <c:pt idx="5">
                  <c:v>Д/с № 7 "Чебурашка" г.Долинск</c:v>
                </c:pt>
                <c:pt idx="6">
                  <c:v>Д/с № 2 "Сказка" г.Долинск</c:v>
                </c:pt>
                <c:pt idx="7">
                  <c:v>Д/с «Дюймовочка" с.Стародубское Долин.р-на</c:v>
                </c:pt>
                <c:pt idx="8">
                  <c:v>ДГ СОШ с. Советское Долин.р-на</c:v>
                </c:pt>
                <c:pt idx="9">
                  <c:v>Д/с № 3 "Солнышко" г.Долинск</c:v>
                </c:pt>
                <c:pt idx="10">
                  <c:v>ДГ СОШ с.Взморье" Долин.р-на</c:v>
                </c:pt>
              </c:strCache>
            </c:strRef>
          </c:cat>
          <c:val>
            <c:numRef>
              <c:f>Долинск!$AA$3:$AA$13</c:f>
              <c:numCache>
                <c:formatCode>#,##0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95</c:v>
                </c:pt>
                <c:pt idx="8">
                  <c:v>95</c:v>
                </c:pt>
                <c:pt idx="9">
                  <c:v>95</c:v>
                </c:pt>
                <c:pt idx="10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91-42C2-A2B4-FBD6D1B01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45868800"/>
        <c:axId val="545864640"/>
      </c:barChart>
      <c:catAx>
        <c:axId val="545868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5864640"/>
        <c:crosses val="autoZero"/>
        <c:auto val="1"/>
        <c:lblAlgn val="ctr"/>
        <c:lblOffset val="100"/>
        <c:noMultiLvlLbl val="0"/>
      </c:catAx>
      <c:valAx>
        <c:axId val="54586464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586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49-49E2-BF78-70B8B15A2C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Корсаков!$D$3:$D$17</c:f>
              <c:strCache>
                <c:ptCount val="15"/>
                <c:pt idx="0">
                  <c:v>Д/с № 11 «Колокольчик» г.Корсаков</c:v>
                </c:pt>
                <c:pt idx="1">
                  <c:v>Д/с  № 17 с.Озёрское Корс.р-на</c:v>
                </c:pt>
                <c:pt idx="2">
                  <c:v>Д/с № 3 «Ромашка» г.Корсаков</c:v>
                </c:pt>
                <c:pt idx="3">
                  <c:v>Д/с № 30 «Кораблик» г.Корсаков</c:v>
                </c:pt>
                <c:pt idx="4">
                  <c:v>Д/с «Тополек» с.Чапаево Корс.р-на</c:v>
                </c:pt>
                <c:pt idx="5">
                  <c:v>Д/с  № 7 «Солнышко» г.Корсаков</c:v>
                </c:pt>
                <c:pt idx="6">
                  <c:v>Д/с № 8 г.Корсаков</c:v>
                </c:pt>
                <c:pt idx="7">
                  <c:v>Д/с № 14 «Родничок» с.Соловьёвка Корс.р-на</c:v>
                </c:pt>
                <c:pt idx="8">
                  <c:v>Д/с № 2 «Аленький цветочек» г.Корсаков</c:v>
                </c:pt>
                <c:pt idx="9">
                  <c:v>Д/с № 25 «Золотая рыбка» г.Корсаков</c:v>
                </c:pt>
                <c:pt idx="10">
                  <c:v>Д/с № 28 г.Корсаков</c:v>
                </c:pt>
                <c:pt idx="11">
                  <c:v>Д/с № 12 «Теремок» г.Корсаков</c:v>
                </c:pt>
                <c:pt idx="12">
                  <c:v>Д/с № 1 «Сказка» г.Корсаков</c:v>
                </c:pt>
                <c:pt idx="13">
                  <c:v>Д/с № 23 «Золотой петушок» г.Корсаков</c:v>
                </c:pt>
                <c:pt idx="14">
                  <c:v> ДГ СОШ с.Новиково Корс.р-на</c:v>
                </c:pt>
              </c:strCache>
            </c:strRef>
          </c:cat>
          <c:val>
            <c:numRef>
              <c:f>Корсаков!$AA$3:$AA$17</c:f>
              <c:numCache>
                <c:formatCode>#,##0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95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90</c:v>
                </c:pt>
                <c:pt idx="13">
                  <c:v>90</c:v>
                </c:pt>
                <c:pt idx="1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49-49E2-BF78-70B8B15A2C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64282192"/>
        <c:axId val="664286768"/>
      </c:barChart>
      <c:catAx>
        <c:axId val="664282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4286768"/>
        <c:crosses val="autoZero"/>
        <c:auto val="1"/>
        <c:lblAlgn val="ctr"/>
        <c:lblOffset val="100"/>
        <c:noMultiLvlLbl val="0"/>
      </c:catAx>
      <c:valAx>
        <c:axId val="66428676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4282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398-445A-A547-978A4ED757F1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398-445A-A547-978A4ED757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Курильск!$D$3:$D$6</c:f>
              <c:strCache>
                <c:ptCount val="4"/>
                <c:pt idx="0">
                  <c:v>Д/с "Золотая рыбка" с.Рейдово Курил.р-на</c:v>
                </c:pt>
                <c:pt idx="1">
                  <c:v>Д/с "Алёнушка" г.Курильска</c:v>
                </c:pt>
                <c:pt idx="2">
                  <c:v>Д/с "Аленький цветочек" с.Буревесника Курил.р-на</c:v>
                </c:pt>
                <c:pt idx="3">
                  <c:v>ДГ МБОУ СОШ с.Горячие Ключи Курил.р-на</c:v>
                </c:pt>
              </c:strCache>
            </c:strRef>
          </c:cat>
          <c:val>
            <c:numRef>
              <c:f>Курильск!$AA$3:$AA$6</c:f>
              <c:numCache>
                <c:formatCode>#,##0</c:formatCode>
                <c:ptCount val="4"/>
                <c:pt idx="0">
                  <c:v>100</c:v>
                </c:pt>
                <c:pt idx="1">
                  <c:v>90</c:v>
                </c:pt>
                <c:pt idx="2">
                  <c:v>75</c:v>
                </c:pt>
                <c:pt idx="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98-445A-A547-978A4ED757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8652992"/>
        <c:axId val="418668800"/>
      </c:barChart>
      <c:catAx>
        <c:axId val="41865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8668800"/>
        <c:crosses val="autoZero"/>
        <c:auto val="1"/>
        <c:lblAlgn val="ctr"/>
        <c:lblOffset val="100"/>
        <c:noMultiLvlLbl val="0"/>
      </c:catAx>
      <c:valAx>
        <c:axId val="41866880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865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Макаров!$D$3:$D$7</c:f>
              <c:strCache>
                <c:ptCount val="5"/>
                <c:pt idx="0">
                  <c:v>Д/с № 1 «Солнышко» г.Макарова</c:v>
                </c:pt>
                <c:pt idx="1">
                  <c:v>ДГ МБОУ НОШ с.Поречье Макар.р-на</c:v>
                </c:pt>
                <c:pt idx="2">
                  <c:v>ДГ ООШ с. Восточное Макар.р-на</c:v>
                </c:pt>
                <c:pt idx="3">
                  <c:v>Д/с № 2  «Аленький цветочек» г.Макарова</c:v>
                </c:pt>
                <c:pt idx="4">
                  <c:v>ДГ СОШ с. Новое Макар.р-на</c:v>
                </c:pt>
              </c:strCache>
            </c:strRef>
          </c:cat>
          <c:val>
            <c:numRef>
              <c:f>Макаров!$AA$3:$AA$7</c:f>
              <c:numCache>
                <c:formatCode>#,##0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5D-4D35-B6E8-66C95B1D8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51601200"/>
        <c:axId val="651585808"/>
      </c:barChart>
      <c:catAx>
        <c:axId val="651601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51585808"/>
        <c:crosses val="autoZero"/>
        <c:auto val="1"/>
        <c:lblAlgn val="ctr"/>
        <c:lblOffset val="100"/>
        <c:noMultiLvlLbl val="0"/>
      </c:catAx>
      <c:valAx>
        <c:axId val="651585808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5160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Невельск!$D$3:$D$10</c:f>
              <c:strCache>
                <c:ptCount val="8"/>
                <c:pt idx="0">
                  <c:v>ДГ СОШ с.Шебунино Невел.р-на</c:v>
                </c:pt>
                <c:pt idx="1">
                  <c:v>Д/с № 11 «Аленький цветочек» г.Невельска</c:v>
                </c:pt>
                <c:pt idx="2">
                  <c:v>Д/с № 16 «Малышка» г.Невельска</c:v>
                </c:pt>
                <c:pt idx="3">
                  <c:v>Д/с № 17 «Кораблик» г.Невельска</c:v>
                </c:pt>
                <c:pt idx="4">
                  <c:v>Д/с № 2 «Рябинка» с.Горнозаводска Невел.р-на</c:v>
                </c:pt>
                <c:pt idx="5">
                  <c:v>Д/с № 2 «Журавушка» г.Невельска</c:v>
                </c:pt>
                <c:pt idx="6">
                  <c:v>Д/с № 4 «Золотая рыбка» г.Невельска</c:v>
                </c:pt>
                <c:pt idx="7">
                  <c:v>Д/с № 5 "Солнышко" г.Невельска</c:v>
                </c:pt>
              </c:strCache>
            </c:strRef>
          </c:cat>
          <c:val>
            <c:numRef>
              <c:f>Невельск!$AA$3:$AA$10</c:f>
              <c:numCache>
                <c:formatCode>#,##0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9-4BDB-9FA5-7D05BDACC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83851231"/>
        <c:axId val="1183851647"/>
      </c:barChart>
      <c:catAx>
        <c:axId val="11838512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83851647"/>
        <c:crosses val="autoZero"/>
        <c:auto val="1"/>
        <c:lblAlgn val="ctr"/>
        <c:lblOffset val="100"/>
        <c:noMultiLvlLbl val="0"/>
      </c:catAx>
      <c:valAx>
        <c:axId val="1183851647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83851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28B-4E6E-91F0-45BA83073152}"/>
              </c:ext>
            </c:extLst>
          </c:dPt>
          <c:dPt>
            <c:idx val="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28B-4E6E-91F0-45BA830731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Ноглики!$D$3:$D$10</c:f>
              <c:strCache>
                <c:ptCount val="8"/>
                <c:pt idx="0">
                  <c:v>Д/с №1 "Светлячок" пгт.Ноглики</c:v>
                </c:pt>
                <c:pt idx="1">
                  <c:v>Д/с № 9 "Березка" пгт.Ноглики</c:v>
                </c:pt>
                <c:pt idx="2">
                  <c:v>Д/с № 11 "Сказка" пгт.Ноглики</c:v>
                </c:pt>
                <c:pt idx="3">
                  <c:v>Д/с № 7 "Островок" пгт.Ноглики</c:v>
                </c:pt>
                <c:pt idx="4">
                  <c:v>ДГ СОШ с. Вал Ноглик.р-на</c:v>
                </c:pt>
                <c:pt idx="5">
                  <c:v>Д/с  № 2 "Ромашка" пгт.Ноглики </c:v>
                </c:pt>
                <c:pt idx="6">
                  <c:v>ДГ СОШ №1 п.Ноглики</c:v>
                </c:pt>
                <c:pt idx="7">
                  <c:v>ДГ СОШ с.Ныш Ноглик.р-на</c:v>
                </c:pt>
              </c:strCache>
            </c:strRef>
          </c:cat>
          <c:val>
            <c:numRef>
              <c:f>Ноглики!$AA$3:$AA$10</c:f>
              <c:numCache>
                <c:formatCode>#,##0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95</c:v>
                </c:pt>
                <c:pt idx="3">
                  <c:v>95</c:v>
                </c:pt>
                <c:pt idx="4">
                  <c:v>90</c:v>
                </c:pt>
                <c:pt idx="5">
                  <c:v>90</c:v>
                </c:pt>
                <c:pt idx="6">
                  <c:v>85</c:v>
                </c:pt>
                <c:pt idx="7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B-4E6E-91F0-45BA830731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71314031"/>
        <c:axId val="1171314447"/>
      </c:barChart>
      <c:catAx>
        <c:axId val="11713140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71314447"/>
        <c:crosses val="autoZero"/>
        <c:auto val="1"/>
        <c:lblAlgn val="ctr"/>
        <c:lblOffset val="100"/>
        <c:noMultiLvlLbl val="0"/>
      </c:catAx>
      <c:valAx>
        <c:axId val="1171314447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71314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Оха!$D$3:$D$11</c:f>
              <c:strCache>
                <c:ptCount val="9"/>
                <c:pt idx="0">
                  <c:v>Д/с № 1 "Родничок" г.Охи</c:v>
                </c:pt>
                <c:pt idx="1">
                  <c:v>Д/с № 10 "Золушка" г.Охи</c:v>
                </c:pt>
                <c:pt idx="2">
                  <c:v>Д/с № 20 "Снегурочка" г.Охи</c:v>
                </c:pt>
                <c:pt idx="3">
                  <c:v>Д/с № 5 "Звездочка" г.Охи</c:v>
                </c:pt>
                <c:pt idx="4">
                  <c:v>Д/с № 7 "Журавушка" г.Охи</c:v>
                </c:pt>
                <c:pt idx="5">
                  <c:v>Д/с № 8 "Буратино" г.Охи</c:v>
                </c:pt>
                <c:pt idx="6">
                  <c:v>ДГ СОШ с.Тунгор Охин.р-на</c:v>
                </c:pt>
                <c:pt idx="7">
                  <c:v>ДГ СШИ с.Некрасовка Охин.р-на</c:v>
                </c:pt>
                <c:pt idx="8">
                  <c:v>Д/с № 2 "Солнышко" г.Охи</c:v>
                </c:pt>
              </c:strCache>
            </c:strRef>
          </c:cat>
          <c:val>
            <c:numRef>
              <c:f>Оха!$AA$3:$AA$11</c:f>
              <c:numCache>
                <c:formatCode>#,##0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95</c:v>
                </c:pt>
                <c:pt idx="8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AB-40EB-AA0D-9FC798C00A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7326064"/>
        <c:axId val="1097324400"/>
      </c:barChart>
      <c:catAx>
        <c:axId val="109732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97324400"/>
        <c:crosses val="autoZero"/>
        <c:auto val="1"/>
        <c:lblAlgn val="ctr"/>
        <c:lblOffset val="100"/>
        <c:noMultiLvlLbl val="0"/>
      </c:catAx>
      <c:valAx>
        <c:axId val="1097324400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97326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4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245341</xdr:colOff>
      <xdr:row>11</xdr:row>
      <xdr:rowOff>13853</xdr:rowOff>
    </xdr:from>
    <xdr:to>
      <xdr:col>25</xdr:col>
      <xdr:colOff>86590</xdr:colOff>
      <xdr:row>22</xdr:row>
      <xdr:rowOff>72159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741011</xdr:colOff>
      <xdr:row>14</xdr:row>
      <xdr:rowOff>145943</xdr:rowOff>
    </xdr:from>
    <xdr:to>
      <xdr:col>20</xdr:col>
      <xdr:colOff>322880</xdr:colOff>
      <xdr:row>30</xdr:row>
      <xdr:rowOff>16144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149020</xdr:colOff>
      <xdr:row>7</xdr:row>
      <xdr:rowOff>103239</xdr:rowOff>
    </xdr:from>
    <xdr:to>
      <xdr:col>19</xdr:col>
      <xdr:colOff>230444</xdr:colOff>
      <xdr:row>11</xdr:row>
      <xdr:rowOff>122903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206374</xdr:colOff>
      <xdr:row>13</xdr:row>
      <xdr:rowOff>152399</xdr:rowOff>
    </xdr:from>
    <xdr:to>
      <xdr:col>22</xdr:col>
      <xdr:colOff>269874</xdr:colOff>
      <xdr:row>29</xdr:row>
      <xdr:rowOff>47624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716796</xdr:colOff>
      <xdr:row>13</xdr:row>
      <xdr:rowOff>113655</xdr:rowOff>
    </xdr:from>
    <xdr:to>
      <xdr:col>25</xdr:col>
      <xdr:colOff>177583</xdr:colOff>
      <xdr:row>27</xdr:row>
      <xdr:rowOff>48432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910525</xdr:colOff>
      <xdr:row>19</xdr:row>
      <xdr:rowOff>145941</xdr:rowOff>
    </xdr:from>
    <xdr:to>
      <xdr:col>21</xdr:col>
      <xdr:colOff>791059</xdr:colOff>
      <xdr:row>35</xdr:row>
      <xdr:rowOff>48433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333374</xdr:colOff>
      <xdr:row>17</xdr:row>
      <xdr:rowOff>5058</xdr:rowOff>
    </xdr:from>
    <xdr:to>
      <xdr:col>20</xdr:col>
      <xdr:colOff>431602</xdr:colOff>
      <xdr:row>32</xdr:row>
      <xdr:rowOff>29765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660796</xdr:colOff>
      <xdr:row>21</xdr:row>
      <xdr:rowOff>94355</xdr:rowOff>
    </xdr:from>
    <xdr:to>
      <xdr:col>21</xdr:col>
      <xdr:colOff>14883</xdr:colOff>
      <xdr:row>39</xdr:row>
      <xdr:rowOff>163712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184546</xdr:colOff>
      <xdr:row>11</xdr:row>
      <xdr:rowOff>183653</xdr:rowOff>
    </xdr:from>
    <xdr:to>
      <xdr:col>19</xdr:col>
      <xdr:colOff>253007</xdr:colOff>
      <xdr:row>25</xdr:row>
      <xdr:rowOff>89297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190500</xdr:rowOff>
    </xdr:from>
    <xdr:to>
      <xdr:col>4</xdr:col>
      <xdr:colOff>9525</xdr:colOff>
      <xdr:row>38</xdr:row>
      <xdr:rowOff>57150</xdr:rowOff>
    </xdr:to>
    <xdr:graphicFrame macro="">
      <xdr:nvGraphicFramePr>
        <xdr:cNvPr id="11604829" name="Диаграмма 1">
          <a:extLst>
            <a:ext uri="{FF2B5EF4-FFF2-40B4-BE49-F238E27FC236}">
              <a16:creationId xmlns:a16="http://schemas.microsoft.com/office/drawing/2014/main" id="{00000000-0008-0000-1300-00005D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17</xdr:row>
      <xdr:rowOff>190500</xdr:rowOff>
    </xdr:from>
    <xdr:to>
      <xdr:col>4</xdr:col>
      <xdr:colOff>9525</xdr:colOff>
      <xdr:row>38</xdr:row>
      <xdr:rowOff>57150</xdr:rowOff>
    </xdr:to>
    <xdr:graphicFrame macro="">
      <xdr:nvGraphicFramePr>
        <xdr:cNvPr id="11604830" name="Диаграмма 1">
          <a:extLst>
            <a:ext uri="{FF2B5EF4-FFF2-40B4-BE49-F238E27FC236}">
              <a16:creationId xmlns:a16="http://schemas.microsoft.com/office/drawing/2014/main" id="{00000000-0008-0000-1300-00005E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28</xdr:row>
      <xdr:rowOff>0</xdr:rowOff>
    </xdr:from>
    <xdr:to>
      <xdr:col>4</xdr:col>
      <xdr:colOff>9525</xdr:colOff>
      <xdr:row>39</xdr:row>
      <xdr:rowOff>57150</xdr:rowOff>
    </xdr:to>
    <xdr:graphicFrame macro="">
      <xdr:nvGraphicFramePr>
        <xdr:cNvPr id="11604831" name="Диаграмма 1">
          <a:extLst>
            <a:ext uri="{FF2B5EF4-FFF2-40B4-BE49-F238E27FC236}">
              <a16:creationId xmlns:a16="http://schemas.microsoft.com/office/drawing/2014/main" id="{00000000-0008-0000-1300-00005F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261213</xdr:colOff>
      <xdr:row>57</xdr:row>
      <xdr:rowOff>143740</xdr:rowOff>
    </xdr:from>
    <xdr:to>
      <xdr:col>26</xdr:col>
      <xdr:colOff>447386</xdr:colOff>
      <xdr:row>101</xdr:row>
      <xdr:rowOff>158750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20</xdr:row>
      <xdr:rowOff>190498</xdr:rowOff>
    </xdr:from>
    <xdr:to>
      <xdr:col>3</xdr:col>
      <xdr:colOff>1085850</xdr:colOff>
      <xdr:row>42</xdr:row>
      <xdr:rowOff>38099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FF6B1EE-4903-5BBC-5CF1-3CA31869EF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936624</xdr:colOff>
      <xdr:row>17</xdr:row>
      <xdr:rowOff>104774</xdr:rowOff>
    </xdr:from>
    <xdr:to>
      <xdr:col>27</xdr:col>
      <xdr:colOff>301625</xdr:colOff>
      <xdr:row>44</xdr:row>
      <xdr:rowOff>31750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160</xdr:row>
      <xdr:rowOff>190500</xdr:rowOff>
    </xdr:from>
    <xdr:to>
      <xdr:col>4</xdr:col>
      <xdr:colOff>9525</xdr:colOff>
      <xdr:row>181</xdr:row>
      <xdr:rowOff>57150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300-00005D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160</xdr:row>
      <xdr:rowOff>190500</xdr:rowOff>
    </xdr:from>
    <xdr:to>
      <xdr:col>4</xdr:col>
      <xdr:colOff>9525</xdr:colOff>
      <xdr:row>181</xdr:row>
      <xdr:rowOff>57150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id="{00000000-0008-0000-1300-00005E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171</xdr:row>
      <xdr:rowOff>0</xdr:rowOff>
    </xdr:from>
    <xdr:to>
      <xdr:col>4</xdr:col>
      <xdr:colOff>9525</xdr:colOff>
      <xdr:row>182</xdr:row>
      <xdr:rowOff>57150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id="{00000000-0008-0000-1300-00005F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167</xdr:row>
      <xdr:rowOff>190500</xdr:rowOff>
    </xdr:from>
    <xdr:to>
      <xdr:col>4</xdr:col>
      <xdr:colOff>9525</xdr:colOff>
      <xdr:row>188</xdr:row>
      <xdr:rowOff>57150</xdr:rowOff>
    </xdr:to>
    <xdr:graphicFrame macro="">
      <xdr:nvGraphicFramePr>
        <xdr:cNvPr id="5" name="Диаграмма 1">
          <a:extLst>
            <a:ext uri="{FF2B5EF4-FFF2-40B4-BE49-F238E27FC236}">
              <a16:creationId xmlns:a16="http://schemas.microsoft.com/office/drawing/2014/main" id="{00000000-0008-0000-1300-00005D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167</xdr:row>
      <xdr:rowOff>190500</xdr:rowOff>
    </xdr:from>
    <xdr:to>
      <xdr:col>4</xdr:col>
      <xdr:colOff>9525</xdr:colOff>
      <xdr:row>188</xdr:row>
      <xdr:rowOff>57150</xdr:rowOff>
    </xdr:to>
    <xdr:graphicFrame macro="">
      <xdr:nvGraphicFramePr>
        <xdr:cNvPr id="6" name="Диаграмма 1">
          <a:extLst>
            <a:ext uri="{FF2B5EF4-FFF2-40B4-BE49-F238E27FC236}">
              <a16:creationId xmlns:a16="http://schemas.microsoft.com/office/drawing/2014/main" id="{00000000-0008-0000-1300-00005E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178</xdr:row>
      <xdr:rowOff>0</xdr:rowOff>
    </xdr:from>
    <xdr:to>
      <xdr:col>4</xdr:col>
      <xdr:colOff>9525</xdr:colOff>
      <xdr:row>189</xdr:row>
      <xdr:rowOff>57150</xdr:rowOff>
    </xdr:to>
    <xdr:graphicFrame macro="">
      <xdr:nvGraphicFramePr>
        <xdr:cNvPr id="7" name="Диаграмма 1">
          <a:extLst>
            <a:ext uri="{FF2B5EF4-FFF2-40B4-BE49-F238E27FC236}">
              <a16:creationId xmlns:a16="http://schemas.microsoft.com/office/drawing/2014/main" id="{00000000-0008-0000-1300-00005F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658812</xdr:colOff>
      <xdr:row>18</xdr:row>
      <xdr:rowOff>57149</xdr:rowOff>
    </xdr:from>
    <xdr:to>
      <xdr:col>27</xdr:col>
      <xdr:colOff>492125</xdr:colOff>
      <xdr:row>40</xdr:row>
      <xdr:rowOff>15874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645762</xdr:colOff>
      <xdr:row>21</xdr:row>
      <xdr:rowOff>32934</xdr:rowOff>
    </xdr:from>
    <xdr:to>
      <xdr:col>26</xdr:col>
      <xdr:colOff>500466</xdr:colOff>
      <xdr:row>44</xdr:row>
      <xdr:rowOff>145298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161441</xdr:colOff>
      <xdr:row>11</xdr:row>
      <xdr:rowOff>113654</xdr:rowOff>
    </xdr:from>
    <xdr:to>
      <xdr:col>27</xdr:col>
      <xdr:colOff>16144</xdr:colOff>
      <xdr:row>21</xdr:row>
      <xdr:rowOff>80721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322882</xdr:colOff>
      <xdr:row>13</xdr:row>
      <xdr:rowOff>113655</xdr:rowOff>
    </xdr:from>
    <xdr:to>
      <xdr:col>26</xdr:col>
      <xdr:colOff>145297</xdr:colOff>
      <xdr:row>25</xdr:row>
      <xdr:rowOff>96864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264240</xdr:colOff>
      <xdr:row>14</xdr:row>
      <xdr:rowOff>11061</xdr:rowOff>
    </xdr:from>
    <xdr:to>
      <xdr:col>24</xdr:col>
      <xdr:colOff>752782</xdr:colOff>
      <xdr:row>29</xdr:row>
      <xdr:rowOff>46088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489642</xdr:colOff>
      <xdr:row>13</xdr:row>
      <xdr:rowOff>139005</xdr:rowOff>
    </xdr:from>
    <xdr:to>
      <xdr:col>21</xdr:col>
      <xdr:colOff>565546</xdr:colOff>
      <xdr:row>29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357186</xdr:colOff>
      <xdr:row>13</xdr:row>
      <xdr:rowOff>25400</xdr:rowOff>
    </xdr:from>
    <xdr:to>
      <xdr:col>22</xdr:col>
      <xdr:colOff>31749</xdr:colOff>
      <xdr:row>30</xdr:row>
      <xdr:rowOff>111125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26"/>
  <sheetViews>
    <sheetView tabSelected="1" zoomScale="90" zoomScaleNormal="90" zoomScalePageLayoutView="90" workbookViewId="0">
      <selection activeCell="J8" sqref="J8"/>
    </sheetView>
  </sheetViews>
  <sheetFormatPr defaultColWidth="8.85546875" defaultRowHeight="15" x14ac:dyDescent="0.25"/>
  <cols>
    <col min="1" max="1" width="35.28515625" customWidth="1"/>
    <col min="2" max="2" width="5" customWidth="1"/>
    <col min="3" max="3" width="42.140625" style="244" customWidth="1"/>
    <col min="4" max="4" width="11.7109375" style="103" customWidth="1"/>
    <col min="5" max="5" width="10.85546875" style="103" customWidth="1"/>
    <col min="6" max="6" width="10.140625" style="103" customWidth="1"/>
    <col min="8" max="8" width="9.140625" customWidth="1"/>
    <col min="257" max="257" width="35.28515625" customWidth="1"/>
    <col min="258" max="258" width="5" customWidth="1"/>
    <col min="259" max="259" width="42.140625" customWidth="1"/>
    <col min="260" max="260" width="11.28515625" customWidth="1"/>
    <col min="261" max="261" width="10" customWidth="1"/>
    <col min="262" max="262" width="10.140625" customWidth="1"/>
    <col min="513" max="513" width="35.28515625" customWidth="1"/>
    <col min="514" max="514" width="5" customWidth="1"/>
    <col min="515" max="515" width="42.140625" customWidth="1"/>
    <col min="516" max="516" width="11.28515625" customWidth="1"/>
    <col min="517" max="517" width="10" customWidth="1"/>
    <col min="518" max="518" width="10.140625" customWidth="1"/>
    <col min="769" max="769" width="35.28515625" customWidth="1"/>
    <col min="770" max="770" width="5" customWidth="1"/>
    <col min="771" max="771" width="42.140625" customWidth="1"/>
    <col min="772" max="772" width="11.28515625" customWidth="1"/>
    <col min="773" max="773" width="10" customWidth="1"/>
    <col min="774" max="774" width="10.140625" customWidth="1"/>
    <col min="1025" max="1025" width="35.28515625" customWidth="1"/>
    <col min="1026" max="1026" width="5" customWidth="1"/>
    <col min="1027" max="1027" width="42.140625" customWidth="1"/>
    <col min="1028" max="1028" width="11.28515625" customWidth="1"/>
    <col min="1029" max="1029" width="10" customWidth="1"/>
    <col min="1030" max="1030" width="10.140625" customWidth="1"/>
    <col min="1281" max="1281" width="35.28515625" customWidth="1"/>
    <col min="1282" max="1282" width="5" customWidth="1"/>
    <col min="1283" max="1283" width="42.140625" customWidth="1"/>
    <col min="1284" max="1284" width="11.28515625" customWidth="1"/>
    <col min="1285" max="1285" width="10" customWidth="1"/>
    <col min="1286" max="1286" width="10.140625" customWidth="1"/>
    <col min="1537" max="1537" width="35.28515625" customWidth="1"/>
    <col min="1538" max="1538" width="5" customWidth="1"/>
    <col min="1539" max="1539" width="42.140625" customWidth="1"/>
    <col min="1540" max="1540" width="11.28515625" customWidth="1"/>
    <col min="1541" max="1541" width="10" customWidth="1"/>
    <col min="1542" max="1542" width="10.140625" customWidth="1"/>
    <col min="1793" max="1793" width="35.28515625" customWidth="1"/>
    <col min="1794" max="1794" width="5" customWidth="1"/>
    <col min="1795" max="1795" width="42.140625" customWidth="1"/>
    <col min="1796" max="1796" width="11.28515625" customWidth="1"/>
    <col min="1797" max="1797" width="10" customWidth="1"/>
    <col min="1798" max="1798" width="10.140625" customWidth="1"/>
    <col min="2049" max="2049" width="35.28515625" customWidth="1"/>
    <col min="2050" max="2050" width="5" customWidth="1"/>
    <col min="2051" max="2051" width="42.140625" customWidth="1"/>
    <col min="2052" max="2052" width="11.28515625" customWidth="1"/>
    <col min="2053" max="2053" width="10" customWidth="1"/>
    <col min="2054" max="2054" width="10.140625" customWidth="1"/>
    <col min="2305" max="2305" width="35.28515625" customWidth="1"/>
    <col min="2306" max="2306" width="5" customWidth="1"/>
    <col min="2307" max="2307" width="42.140625" customWidth="1"/>
    <col min="2308" max="2308" width="11.28515625" customWidth="1"/>
    <col min="2309" max="2309" width="10" customWidth="1"/>
    <col min="2310" max="2310" width="10.140625" customWidth="1"/>
    <col min="2561" max="2561" width="35.28515625" customWidth="1"/>
    <col min="2562" max="2562" width="5" customWidth="1"/>
    <col min="2563" max="2563" width="42.140625" customWidth="1"/>
    <col min="2564" max="2564" width="11.28515625" customWidth="1"/>
    <col min="2565" max="2565" width="10" customWidth="1"/>
    <col min="2566" max="2566" width="10.140625" customWidth="1"/>
    <col min="2817" max="2817" width="35.28515625" customWidth="1"/>
    <col min="2818" max="2818" width="5" customWidth="1"/>
    <col min="2819" max="2819" width="42.140625" customWidth="1"/>
    <col min="2820" max="2820" width="11.28515625" customWidth="1"/>
    <col min="2821" max="2821" width="10" customWidth="1"/>
    <col min="2822" max="2822" width="10.140625" customWidth="1"/>
    <col min="3073" max="3073" width="35.28515625" customWidth="1"/>
    <col min="3074" max="3074" width="5" customWidth="1"/>
    <col min="3075" max="3075" width="42.140625" customWidth="1"/>
    <col min="3076" max="3076" width="11.28515625" customWidth="1"/>
    <col min="3077" max="3077" width="10" customWidth="1"/>
    <col min="3078" max="3078" width="10.140625" customWidth="1"/>
    <col min="3329" max="3329" width="35.28515625" customWidth="1"/>
    <col min="3330" max="3330" width="5" customWidth="1"/>
    <col min="3331" max="3331" width="42.140625" customWidth="1"/>
    <col min="3332" max="3332" width="11.28515625" customWidth="1"/>
    <col min="3333" max="3333" width="10" customWidth="1"/>
    <col min="3334" max="3334" width="10.140625" customWidth="1"/>
    <col min="3585" max="3585" width="35.28515625" customWidth="1"/>
    <col min="3586" max="3586" width="5" customWidth="1"/>
    <col min="3587" max="3587" width="42.140625" customWidth="1"/>
    <col min="3588" max="3588" width="11.28515625" customWidth="1"/>
    <col min="3589" max="3589" width="10" customWidth="1"/>
    <col min="3590" max="3590" width="10.140625" customWidth="1"/>
    <col min="3841" max="3841" width="35.28515625" customWidth="1"/>
    <col min="3842" max="3842" width="5" customWidth="1"/>
    <col min="3843" max="3843" width="42.140625" customWidth="1"/>
    <col min="3844" max="3844" width="11.28515625" customWidth="1"/>
    <col min="3845" max="3845" width="10" customWidth="1"/>
    <col min="3846" max="3846" width="10.140625" customWidth="1"/>
    <col min="4097" max="4097" width="35.28515625" customWidth="1"/>
    <col min="4098" max="4098" width="5" customWidth="1"/>
    <col min="4099" max="4099" width="42.140625" customWidth="1"/>
    <col min="4100" max="4100" width="11.28515625" customWidth="1"/>
    <col min="4101" max="4101" width="10" customWidth="1"/>
    <col min="4102" max="4102" width="10.140625" customWidth="1"/>
    <col min="4353" max="4353" width="35.28515625" customWidth="1"/>
    <col min="4354" max="4354" width="5" customWidth="1"/>
    <col min="4355" max="4355" width="42.140625" customWidth="1"/>
    <col min="4356" max="4356" width="11.28515625" customWidth="1"/>
    <col min="4357" max="4357" width="10" customWidth="1"/>
    <col min="4358" max="4358" width="10.140625" customWidth="1"/>
    <col min="4609" max="4609" width="35.28515625" customWidth="1"/>
    <col min="4610" max="4610" width="5" customWidth="1"/>
    <col min="4611" max="4611" width="42.140625" customWidth="1"/>
    <col min="4612" max="4612" width="11.28515625" customWidth="1"/>
    <col min="4613" max="4613" width="10" customWidth="1"/>
    <col min="4614" max="4614" width="10.140625" customWidth="1"/>
    <col min="4865" max="4865" width="35.28515625" customWidth="1"/>
    <col min="4866" max="4866" width="5" customWidth="1"/>
    <col min="4867" max="4867" width="42.140625" customWidth="1"/>
    <col min="4868" max="4868" width="11.28515625" customWidth="1"/>
    <col min="4869" max="4869" width="10" customWidth="1"/>
    <col min="4870" max="4870" width="10.140625" customWidth="1"/>
    <col min="5121" max="5121" width="35.28515625" customWidth="1"/>
    <col min="5122" max="5122" width="5" customWidth="1"/>
    <col min="5123" max="5123" width="42.140625" customWidth="1"/>
    <col min="5124" max="5124" width="11.28515625" customWidth="1"/>
    <col min="5125" max="5125" width="10" customWidth="1"/>
    <col min="5126" max="5126" width="10.140625" customWidth="1"/>
    <col min="5377" max="5377" width="35.28515625" customWidth="1"/>
    <col min="5378" max="5378" width="5" customWidth="1"/>
    <col min="5379" max="5379" width="42.140625" customWidth="1"/>
    <col min="5380" max="5380" width="11.28515625" customWidth="1"/>
    <col min="5381" max="5381" width="10" customWidth="1"/>
    <col min="5382" max="5382" width="10.140625" customWidth="1"/>
    <col min="5633" max="5633" width="35.28515625" customWidth="1"/>
    <col min="5634" max="5634" width="5" customWidth="1"/>
    <col min="5635" max="5635" width="42.140625" customWidth="1"/>
    <col min="5636" max="5636" width="11.28515625" customWidth="1"/>
    <col min="5637" max="5637" width="10" customWidth="1"/>
    <col min="5638" max="5638" width="10.140625" customWidth="1"/>
    <col min="5889" max="5889" width="35.28515625" customWidth="1"/>
    <col min="5890" max="5890" width="5" customWidth="1"/>
    <col min="5891" max="5891" width="42.140625" customWidth="1"/>
    <col min="5892" max="5892" width="11.28515625" customWidth="1"/>
    <col min="5893" max="5893" width="10" customWidth="1"/>
    <col min="5894" max="5894" width="10.140625" customWidth="1"/>
    <col min="6145" max="6145" width="35.28515625" customWidth="1"/>
    <col min="6146" max="6146" width="5" customWidth="1"/>
    <col min="6147" max="6147" width="42.140625" customWidth="1"/>
    <col min="6148" max="6148" width="11.28515625" customWidth="1"/>
    <col min="6149" max="6149" width="10" customWidth="1"/>
    <col min="6150" max="6150" width="10.140625" customWidth="1"/>
    <col min="6401" max="6401" width="35.28515625" customWidth="1"/>
    <col min="6402" max="6402" width="5" customWidth="1"/>
    <col min="6403" max="6403" width="42.140625" customWidth="1"/>
    <col min="6404" max="6404" width="11.28515625" customWidth="1"/>
    <col min="6405" max="6405" width="10" customWidth="1"/>
    <col min="6406" max="6406" width="10.140625" customWidth="1"/>
    <col min="6657" max="6657" width="35.28515625" customWidth="1"/>
    <col min="6658" max="6658" width="5" customWidth="1"/>
    <col min="6659" max="6659" width="42.140625" customWidth="1"/>
    <col min="6660" max="6660" width="11.28515625" customWidth="1"/>
    <col min="6661" max="6661" width="10" customWidth="1"/>
    <col min="6662" max="6662" width="10.140625" customWidth="1"/>
    <col min="6913" max="6913" width="35.28515625" customWidth="1"/>
    <col min="6914" max="6914" width="5" customWidth="1"/>
    <col min="6915" max="6915" width="42.140625" customWidth="1"/>
    <col min="6916" max="6916" width="11.28515625" customWidth="1"/>
    <col min="6917" max="6917" width="10" customWidth="1"/>
    <col min="6918" max="6918" width="10.140625" customWidth="1"/>
    <col min="7169" max="7169" width="35.28515625" customWidth="1"/>
    <col min="7170" max="7170" width="5" customWidth="1"/>
    <col min="7171" max="7171" width="42.140625" customWidth="1"/>
    <col min="7172" max="7172" width="11.28515625" customWidth="1"/>
    <col min="7173" max="7173" width="10" customWidth="1"/>
    <col min="7174" max="7174" width="10.140625" customWidth="1"/>
    <col min="7425" max="7425" width="35.28515625" customWidth="1"/>
    <col min="7426" max="7426" width="5" customWidth="1"/>
    <col min="7427" max="7427" width="42.140625" customWidth="1"/>
    <col min="7428" max="7428" width="11.28515625" customWidth="1"/>
    <col min="7429" max="7429" width="10" customWidth="1"/>
    <col min="7430" max="7430" width="10.140625" customWidth="1"/>
    <col min="7681" max="7681" width="35.28515625" customWidth="1"/>
    <col min="7682" max="7682" width="5" customWidth="1"/>
    <col min="7683" max="7683" width="42.140625" customWidth="1"/>
    <col min="7684" max="7684" width="11.28515625" customWidth="1"/>
    <col min="7685" max="7685" width="10" customWidth="1"/>
    <col min="7686" max="7686" width="10.140625" customWidth="1"/>
    <col min="7937" max="7937" width="35.28515625" customWidth="1"/>
    <col min="7938" max="7938" width="5" customWidth="1"/>
    <col min="7939" max="7939" width="42.140625" customWidth="1"/>
    <col min="7940" max="7940" width="11.28515625" customWidth="1"/>
    <col min="7941" max="7941" width="10" customWidth="1"/>
    <col min="7942" max="7942" width="10.140625" customWidth="1"/>
    <col min="8193" max="8193" width="35.28515625" customWidth="1"/>
    <col min="8194" max="8194" width="5" customWidth="1"/>
    <col min="8195" max="8195" width="42.140625" customWidth="1"/>
    <col min="8196" max="8196" width="11.28515625" customWidth="1"/>
    <col min="8197" max="8197" width="10" customWidth="1"/>
    <col min="8198" max="8198" width="10.140625" customWidth="1"/>
    <col min="8449" max="8449" width="35.28515625" customWidth="1"/>
    <col min="8450" max="8450" width="5" customWidth="1"/>
    <col min="8451" max="8451" width="42.140625" customWidth="1"/>
    <col min="8452" max="8452" width="11.28515625" customWidth="1"/>
    <col min="8453" max="8453" width="10" customWidth="1"/>
    <col min="8454" max="8454" width="10.140625" customWidth="1"/>
    <col min="8705" max="8705" width="35.28515625" customWidth="1"/>
    <col min="8706" max="8706" width="5" customWidth="1"/>
    <col min="8707" max="8707" width="42.140625" customWidth="1"/>
    <col min="8708" max="8708" width="11.28515625" customWidth="1"/>
    <col min="8709" max="8709" width="10" customWidth="1"/>
    <col min="8710" max="8710" width="10.140625" customWidth="1"/>
    <col min="8961" max="8961" width="35.28515625" customWidth="1"/>
    <col min="8962" max="8962" width="5" customWidth="1"/>
    <col min="8963" max="8963" width="42.140625" customWidth="1"/>
    <col min="8964" max="8964" width="11.28515625" customWidth="1"/>
    <col min="8965" max="8965" width="10" customWidth="1"/>
    <col min="8966" max="8966" width="10.140625" customWidth="1"/>
    <col min="9217" max="9217" width="35.28515625" customWidth="1"/>
    <col min="9218" max="9218" width="5" customWidth="1"/>
    <col min="9219" max="9219" width="42.140625" customWidth="1"/>
    <col min="9220" max="9220" width="11.28515625" customWidth="1"/>
    <col min="9221" max="9221" width="10" customWidth="1"/>
    <col min="9222" max="9222" width="10.140625" customWidth="1"/>
    <col min="9473" max="9473" width="35.28515625" customWidth="1"/>
    <col min="9474" max="9474" width="5" customWidth="1"/>
    <col min="9475" max="9475" width="42.140625" customWidth="1"/>
    <col min="9476" max="9476" width="11.28515625" customWidth="1"/>
    <col min="9477" max="9477" width="10" customWidth="1"/>
    <col min="9478" max="9478" width="10.140625" customWidth="1"/>
    <col min="9729" max="9729" width="35.28515625" customWidth="1"/>
    <col min="9730" max="9730" width="5" customWidth="1"/>
    <col min="9731" max="9731" width="42.140625" customWidth="1"/>
    <col min="9732" max="9732" width="11.28515625" customWidth="1"/>
    <col min="9733" max="9733" width="10" customWidth="1"/>
    <col min="9734" max="9734" width="10.140625" customWidth="1"/>
    <col min="9985" max="9985" width="35.28515625" customWidth="1"/>
    <col min="9986" max="9986" width="5" customWidth="1"/>
    <col min="9987" max="9987" width="42.140625" customWidth="1"/>
    <col min="9988" max="9988" width="11.28515625" customWidth="1"/>
    <col min="9989" max="9989" width="10" customWidth="1"/>
    <col min="9990" max="9990" width="10.140625" customWidth="1"/>
    <col min="10241" max="10241" width="35.28515625" customWidth="1"/>
    <col min="10242" max="10242" width="5" customWidth="1"/>
    <col min="10243" max="10243" width="42.140625" customWidth="1"/>
    <col min="10244" max="10244" width="11.28515625" customWidth="1"/>
    <col min="10245" max="10245" width="10" customWidth="1"/>
    <col min="10246" max="10246" width="10.140625" customWidth="1"/>
    <col min="10497" max="10497" width="35.28515625" customWidth="1"/>
    <col min="10498" max="10498" width="5" customWidth="1"/>
    <col min="10499" max="10499" width="42.140625" customWidth="1"/>
    <col min="10500" max="10500" width="11.28515625" customWidth="1"/>
    <col min="10501" max="10501" width="10" customWidth="1"/>
    <col min="10502" max="10502" width="10.140625" customWidth="1"/>
    <col min="10753" max="10753" width="35.28515625" customWidth="1"/>
    <col min="10754" max="10754" width="5" customWidth="1"/>
    <col min="10755" max="10755" width="42.140625" customWidth="1"/>
    <col min="10756" max="10756" width="11.28515625" customWidth="1"/>
    <col min="10757" max="10757" width="10" customWidth="1"/>
    <col min="10758" max="10758" width="10.140625" customWidth="1"/>
    <col min="11009" max="11009" width="35.28515625" customWidth="1"/>
    <col min="11010" max="11010" width="5" customWidth="1"/>
    <col min="11011" max="11011" width="42.140625" customWidth="1"/>
    <col min="11012" max="11012" width="11.28515625" customWidth="1"/>
    <col min="11013" max="11013" width="10" customWidth="1"/>
    <col min="11014" max="11014" width="10.140625" customWidth="1"/>
    <col min="11265" max="11265" width="35.28515625" customWidth="1"/>
    <col min="11266" max="11266" width="5" customWidth="1"/>
    <col min="11267" max="11267" width="42.140625" customWidth="1"/>
    <col min="11268" max="11268" width="11.28515625" customWidth="1"/>
    <col min="11269" max="11269" width="10" customWidth="1"/>
    <col min="11270" max="11270" width="10.140625" customWidth="1"/>
    <col min="11521" max="11521" width="35.28515625" customWidth="1"/>
    <col min="11522" max="11522" width="5" customWidth="1"/>
    <col min="11523" max="11523" width="42.140625" customWidth="1"/>
    <col min="11524" max="11524" width="11.28515625" customWidth="1"/>
    <col min="11525" max="11525" width="10" customWidth="1"/>
    <col min="11526" max="11526" width="10.140625" customWidth="1"/>
    <col min="11777" max="11777" width="35.28515625" customWidth="1"/>
    <col min="11778" max="11778" width="5" customWidth="1"/>
    <col min="11779" max="11779" width="42.140625" customWidth="1"/>
    <col min="11780" max="11780" width="11.28515625" customWidth="1"/>
    <col min="11781" max="11781" width="10" customWidth="1"/>
    <col min="11782" max="11782" width="10.140625" customWidth="1"/>
    <col min="12033" max="12033" width="35.28515625" customWidth="1"/>
    <col min="12034" max="12034" width="5" customWidth="1"/>
    <col min="12035" max="12035" width="42.140625" customWidth="1"/>
    <col min="12036" max="12036" width="11.28515625" customWidth="1"/>
    <col min="12037" max="12037" width="10" customWidth="1"/>
    <col min="12038" max="12038" width="10.140625" customWidth="1"/>
    <col min="12289" max="12289" width="35.28515625" customWidth="1"/>
    <col min="12290" max="12290" width="5" customWidth="1"/>
    <col min="12291" max="12291" width="42.140625" customWidth="1"/>
    <col min="12292" max="12292" width="11.28515625" customWidth="1"/>
    <col min="12293" max="12293" width="10" customWidth="1"/>
    <col min="12294" max="12294" width="10.140625" customWidth="1"/>
    <col min="12545" max="12545" width="35.28515625" customWidth="1"/>
    <col min="12546" max="12546" width="5" customWidth="1"/>
    <col min="12547" max="12547" width="42.140625" customWidth="1"/>
    <col min="12548" max="12548" width="11.28515625" customWidth="1"/>
    <col min="12549" max="12549" width="10" customWidth="1"/>
    <col min="12550" max="12550" width="10.140625" customWidth="1"/>
    <col min="12801" max="12801" width="35.28515625" customWidth="1"/>
    <col min="12802" max="12802" width="5" customWidth="1"/>
    <col min="12803" max="12803" width="42.140625" customWidth="1"/>
    <col min="12804" max="12804" width="11.28515625" customWidth="1"/>
    <col min="12805" max="12805" width="10" customWidth="1"/>
    <col min="12806" max="12806" width="10.140625" customWidth="1"/>
    <col min="13057" max="13057" width="35.28515625" customWidth="1"/>
    <col min="13058" max="13058" width="5" customWidth="1"/>
    <col min="13059" max="13059" width="42.140625" customWidth="1"/>
    <col min="13060" max="13060" width="11.28515625" customWidth="1"/>
    <col min="13061" max="13061" width="10" customWidth="1"/>
    <col min="13062" max="13062" width="10.140625" customWidth="1"/>
    <col min="13313" max="13313" width="35.28515625" customWidth="1"/>
    <col min="13314" max="13314" width="5" customWidth="1"/>
    <col min="13315" max="13315" width="42.140625" customWidth="1"/>
    <col min="13316" max="13316" width="11.28515625" customWidth="1"/>
    <col min="13317" max="13317" width="10" customWidth="1"/>
    <col min="13318" max="13318" width="10.140625" customWidth="1"/>
    <col min="13569" max="13569" width="35.28515625" customWidth="1"/>
    <col min="13570" max="13570" width="5" customWidth="1"/>
    <col min="13571" max="13571" width="42.140625" customWidth="1"/>
    <col min="13572" max="13572" width="11.28515625" customWidth="1"/>
    <col min="13573" max="13573" width="10" customWidth="1"/>
    <col min="13574" max="13574" width="10.140625" customWidth="1"/>
    <col min="13825" max="13825" width="35.28515625" customWidth="1"/>
    <col min="13826" max="13826" width="5" customWidth="1"/>
    <col min="13827" max="13827" width="42.140625" customWidth="1"/>
    <col min="13828" max="13828" width="11.28515625" customWidth="1"/>
    <col min="13829" max="13829" width="10" customWidth="1"/>
    <col min="13830" max="13830" width="10.140625" customWidth="1"/>
    <col min="14081" max="14081" width="35.28515625" customWidth="1"/>
    <col min="14082" max="14082" width="5" customWidth="1"/>
    <col min="14083" max="14083" width="42.140625" customWidth="1"/>
    <col min="14084" max="14084" width="11.28515625" customWidth="1"/>
    <col min="14085" max="14085" width="10" customWidth="1"/>
    <col min="14086" max="14086" width="10.140625" customWidth="1"/>
    <col min="14337" max="14337" width="35.28515625" customWidth="1"/>
    <col min="14338" max="14338" width="5" customWidth="1"/>
    <col min="14339" max="14339" width="42.140625" customWidth="1"/>
    <col min="14340" max="14340" width="11.28515625" customWidth="1"/>
    <col min="14341" max="14341" width="10" customWidth="1"/>
    <col min="14342" max="14342" width="10.140625" customWidth="1"/>
    <col min="14593" max="14593" width="35.28515625" customWidth="1"/>
    <col min="14594" max="14594" width="5" customWidth="1"/>
    <col min="14595" max="14595" width="42.140625" customWidth="1"/>
    <col min="14596" max="14596" width="11.28515625" customWidth="1"/>
    <col min="14597" max="14597" width="10" customWidth="1"/>
    <col min="14598" max="14598" width="10.140625" customWidth="1"/>
    <col min="14849" max="14849" width="35.28515625" customWidth="1"/>
    <col min="14850" max="14850" width="5" customWidth="1"/>
    <col min="14851" max="14851" width="42.140625" customWidth="1"/>
    <col min="14852" max="14852" width="11.28515625" customWidth="1"/>
    <col min="14853" max="14853" width="10" customWidth="1"/>
    <col min="14854" max="14854" width="10.140625" customWidth="1"/>
    <col min="15105" max="15105" width="35.28515625" customWidth="1"/>
    <col min="15106" max="15106" width="5" customWidth="1"/>
    <col min="15107" max="15107" width="42.140625" customWidth="1"/>
    <col min="15108" max="15108" width="11.28515625" customWidth="1"/>
    <col min="15109" max="15109" width="10" customWidth="1"/>
    <col min="15110" max="15110" width="10.140625" customWidth="1"/>
    <col min="15361" max="15361" width="35.28515625" customWidth="1"/>
    <col min="15362" max="15362" width="5" customWidth="1"/>
    <col min="15363" max="15363" width="42.140625" customWidth="1"/>
    <col min="15364" max="15364" width="11.28515625" customWidth="1"/>
    <col min="15365" max="15365" width="10" customWidth="1"/>
    <col min="15366" max="15366" width="10.140625" customWidth="1"/>
    <col min="15617" max="15617" width="35.28515625" customWidth="1"/>
    <col min="15618" max="15618" width="5" customWidth="1"/>
    <col min="15619" max="15619" width="42.140625" customWidth="1"/>
    <col min="15620" max="15620" width="11.28515625" customWidth="1"/>
    <col min="15621" max="15621" width="10" customWidth="1"/>
    <col min="15622" max="15622" width="10.140625" customWidth="1"/>
    <col min="15873" max="15873" width="35.28515625" customWidth="1"/>
    <col min="15874" max="15874" width="5" customWidth="1"/>
    <col min="15875" max="15875" width="42.140625" customWidth="1"/>
    <col min="15876" max="15876" width="11.28515625" customWidth="1"/>
    <col min="15877" max="15877" width="10" customWidth="1"/>
    <col min="15878" max="15878" width="10.140625" customWidth="1"/>
    <col min="16129" max="16129" width="35.28515625" customWidth="1"/>
    <col min="16130" max="16130" width="5" customWidth="1"/>
    <col min="16131" max="16131" width="42.140625" customWidth="1"/>
    <col min="16132" max="16132" width="11.28515625" customWidth="1"/>
    <col min="16133" max="16133" width="10" customWidth="1"/>
    <col min="16134" max="16134" width="10.140625" customWidth="1"/>
  </cols>
  <sheetData>
    <row r="1" spans="1:8" ht="45" x14ac:dyDescent="0.25">
      <c r="A1" s="129"/>
      <c r="B1" s="129"/>
      <c r="C1" s="241" t="s">
        <v>53</v>
      </c>
      <c r="D1" s="229" t="s">
        <v>54</v>
      </c>
      <c r="E1" s="229" t="s">
        <v>55</v>
      </c>
      <c r="F1" s="229" t="s">
        <v>56</v>
      </c>
    </row>
    <row r="2" spans="1:8" x14ac:dyDescent="0.25">
      <c r="A2" s="130"/>
      <c r="B2" s="130"/>
      <c r="C2" s="242"/>
      <c r="D2" s="230"/>
      <c r="E2" s="229"/>
      <c r="F2" s="229"/>
    </row>
    <row r="3" spans="1:8" x14ac:dyDescent="0.25">
      <c r="A3" s="24" t="s">
        <v>17</v>
      </c>
      <c r="B3" s="115">
        <v>1</v>
      </c>
      <c r="C3" s="227" t="s">
        <v>478</v>
      </c>
      <c r="D3" s="228">
        <v>12</v>
      </c>
      <c r="E3" s="228">
        <v>3</v>
      </c>
      <c r="F3" s="228">
        <v>9</v>
      </c>
    </row>
    <row r="4" spans="1:8" ht="30" x14ac:dyDescent="0.25">
      <c r="A4" s="131" t="s">
        <v>17</v>
      </c>
      <c r="B4" s="132">
        <v>2</v>
      </c>
      <c r="C4" s="227" t="s">
        <v>479</v>
      </c>
      <c r="D4" s="228">
        <v>8</v>
      </c>
      <c r="E4" s="228">
        <v>1</v>
      </c>
      <c r="F4" s="228">
        <v>7</v>
      </c>
    </row>
    <row r="5" spans="1:8" x14ac:dyDescent="0.25">
      <c r="A5" s="131" t="s">
        <v>17</v>
      </c>
      <c r="B5" s="132">
        <v>3</v>
      </c>
      <c r="C5" s="227" t="s">
        <v>480</v>
      </c>
      <c r="D5" s="228">
        <v>7</v>
      </c>
      <c r="E5" s="228">
        <v>3</v>
      </c>
      <c r="F5" s="228">
        <v>4</v>
      </c>
    </row>
    <row r="6" spans="1:8" x14ac:dyDescent="0.25">
      <c r="A6" s="131" t="s">
        <v>17</v>
      </c>
      <c r="B6" s="132">
        <v>4</v>
      </c>
      <c r="C6" s="227" t="s">
        <v>481</v>
      </c>
      <c r="D6" s="228">
        <v>2</v>
      </c>
      <c r="E6" s="228">
        <v>0</v>
      </c>
      <c r="F6" s="228">
        <v>2</v>
      </c>
    </row>
    <row r="7" spans="1:8" x14ac:dyDescent="0.25">
      <c r="A7" s="131" t="s">
        <v>17</v>
      </c>
      <c r="B7" s="132">
        <v>5</v>
      </c>
      <c r="C7" s="227" t="s">
        <v>482</v>
      </c>
      <c r="D7" s="228">
        <v>10</v>
      </c>
      <c r="E7" s="228">
        <v>1</v>
      </c>
      <c r="F7" s="228">
        <v>9</v>
      </c>
      <c r="H7" s="157"/>
    </row>
    <row r="8" spans="1:8" x14ac:dyDescent="0.25">
      <c r="A8" s="131" t="s">
        <v>17</v>
      </c>
      <c r="B8" s="132">
        <v>6</v>
      </c>
      <c r="C8" s="227" t="s">
        <v>483</v>
      </c>
      <c r="D8" s="228">
        <v>13</v>
      </c>
      <c r="E8" s="228">
        <v>3</v>
      </c>
      <c r="F8" s="228">
        <v>10</v>
      </c>
    </row>
    <row r="9" spans="1:8" x14ac:dyDescent="0.25">
      <c r="A9" s="131" t="s">
        <v>17</v>
      </c>
      <c r="B9" s="132">
        <v>7</v>
      </c>
      <c r="C9" s="227" t="s">
        <v>484</v>
      </c>
      <c r="D9" s="228">
        <v>6</v>
      </c>
      <c r="E9" s="228">
        <v>2</v>
      </c>
      <c r="F9" s="228">
        <v>4</v>
      </c>
    </row>
    <row r="10" spans="1:8" x14ac:dyDescent="0.25">
      <c r="A10" s="131" t="s">
        <v>17</v>
      </c>
      <c r="B10" s="132">
        <v>8</v>
      </c>
      <c r="C10" s="227" t="s">
        <v>485</v>
      </c>
      <c r="D10" s="228">
        <v>6</v>
      </c>
      <c r="E10" s="228">
        <v>2</v>
      </c>
      <c r="F10" s="228">
        <v>4</v>
      </c>
    </row>
    <row r="11" spans="1:8" x14ac:dyDescent="0.25">
      <c r="A11" s="131" t="s">
        <v>17</v>
      </c>
      <c r="B11" s="132">
        <v>9</v>
      </c>
      <c r="C11" s="227" t="s">
        <v>486</v>
      </c>
      <c r="D11" s="228">
        <v>4</v>
      </c>
      <c r="E11" s="228">
        <v>1</v>
      </c>
      <c r="F11" s="228">
        <v>3</v>
      </c>
    </row>
    <row r="12" spans="1:8" x14ac:dyDescent="0.25">
      <c r="A12" s="131" t="s">
        <v>17</v>
      </c>
      <c r="B12" s="132">
        <v>10</v>
      </c>
      <c r="C12" s="227" t="s">
        <v>59</v>
      </c>
      <c r="D12" s="228">
        <v>2</v>
      </c>
      <c r="E12" s="228">
        <v>0</v>
      </c>
      <c r="F12" s="228">
        <v>2</v>
      </c>
    </row>
    <row r="13" spans="1:8" x14ac:dyDescent="0.25">
      <c r="A13" s="131" t="s">
        <v>17</v>
      </c>
      <c r="B13" s="132">
        <v>11</v>
      </c>
      <c r="C13" s="227" t="s">
        <v>454</v>
      </c>
      <c r="D13" s="228">
        <v>2</v>
      </c>
      <c r="E13" s="228">
        <v>0</v>
      </c>
      <c r="F13" s="228">
        <v>2</v>
      </c>
    </row>
    <row r="14" spans="1:8" x14ac:dyDescent="0.25">
      <c r="A14" s="23"/>
      <c r="B14" s="23"/>
      <c r="C14" s="231" t="s">
        <v>60</v>
      </c>
      <c r="D14" s="232">
        <f>SUM(D3:D13)</f>
        <v>72</v>
      </c>
      <c r="E14" s="232">
        <f>SUM(E3:E13)</f>
        <v>16</v>
      </c>
      <c r="F14" s="232">
        <f>SUM(F3:F13)</f>
        <v>56</v>
      </c>
    </row>
    <row r="15" spans="1:8" x14ac:dyDescent="0.25">
      <c r="A15" s="131" t="s">
        <v>18</v>
      </c>
      <c r="B15" s="72">
        <v>1</v>
      </c>
      <c r="C15" s="227" t="s">
        <v>513</v>
      </c>
      <c r="D15" s="228">
        <v>10</v>
      </c>
      <c r="E15" s="228">
        <v>2</v>
      </c>
      <c r="F15" s="228">
        <v>8</v>
      </c>
    </row>
    <row r="16" spans="1:8" x14ac:dyDescent="0.25">
      <c r="A16" s="131" t="s">
        <v>18</v>
      </c>
      <c r="B16" s="72">
        <v>2</v>
      </c>
      <c r="C16" s="227" t="s">
        <v>514</v>
      </c>
      <c r="D16" s="228">
        <v>9</v>
      </c>
      <c r="E16" s="228">
        <v>3</v>
      </c>
      <c r="F16" s="228">
        <v>6</v>
      </c>
    </row>
    <row r="17" spans="1:6" x14ac:dyDescent="0.25">
      <c r="A17" s="131" t="s">
        <v>18</v>
      </c>
      <c r="B17" s="72">
        <v>3</v>
      </c>
      <c r="C17" s="227" t="s">
        <v>515</v>
      </c>
      <c r="D17" s="228">
        <v>5</v>
      </c>
      <c r="E17" s="228">
        <v>1</v>
      </c>
      <c r="F17" s="228">
        <v>4</v>
      </c>
    </row>
    <row r="18" spans="1:6" x14ac:dyDescent="0.25">
      <c r="A18" s="131" t="s">
        <v>18</v>
      </c>
      <c r="B18" s="72">
        <v>4</v>
      </c>
      <c r="C18" s="227" t="s">
        <v>516</v>
      </c>
      <c r="D18" s="228">
        <v>2</v>
      </c>
      <c r="E18" s="228">
        <v>1</v>
      </c>
      <c r="F18" s="228">
        <v>1</v>
      </c>
    </row>
    <row r="19" spans="1:6" x14ac:dyDescent="0.25">
      <c r="A19" s="131" t="s">
        <v>18</v>
      </c>
      <c r="B19" s="72">
        <v>5</v>
      </c>
      <c r="C19" s="227" t="s">
        <v>455</v>
      </c>
      <c r="D19" s="228">
        <v>1</v>
      </c>
      <c r="E19" s="228">
        <v>0</v>
      </c>
      <c r="F19" s="228">
        <v>1</v>
      </c>
    </row>
    <row r="20" spans="1:6" x14ac:dyDescent="0.25">
      <c r="A20" s="23"/>
      <c r="B20" s="23"/>
      <c r="C20" s="231" t="s">
        <v>60</v>
      </c>
      <c r="D20" s="232">
        <f>SUM(D15:D19)</f>
        <v>27</v>
      </c>
      <c r="E20" s="232">
        <f>SUM(E15:E19)</f>
        <v>7</v>
      </c>
      <c r="F20" s="232">
        <f>SUM(F15:F19)</f>
        <v>20</v>
      </c>
    </row>
    <row r="21" spans="1:6" x14ac:dyDescent="0.25">
      <c r="A21" s="131" t="s">
        <v>19</v>
      </c>
      <c r="B21" s="72">
        <v>1</v>
      </c>
      <c r="C21" s="227" t="s">
        <v>629</v>
      </c>
      <c r="D21" s="228">
        <v>11</v>
      </c>
      <c r="E21" s="228">
        <v>3</v>
      </c>
      <c r="F21" s="228">
        <v>8</v>
      </c>
    </row>
    <row r="22" spans="1:6" ht="30" x14ac:dyDescent="0.25">
      <c r="A22" s="131" t="s">
        <v>19</v>
      </c>
      <c r="B22" s="72">
        <v>2</v>
      </c>
      <c r="C22" s="227" t="s">
        <v>630</v>
      </c>
      <c r="D22" s="228">
        <v>10</v>
      </c>
      <c r="E22" s="228">
        <v>2</v>
      </c>
      <c r="F22" s="228">
        <v>8</v>
      </c>
    </row>
    <row r="23" spans="1:6" ht="30" x14ac:dyDescent="0.25">
      <c r="A23" s="131" t="s">
        <v>19</v>
      </c>
      <c r="B23" s="72">
        <v>3</v>
      </c>
      <c r="C23" s="227" t="s">
        <v>631</v>
      </c>
      <c r="D23" s="228">
        <v>6</v>
      </c>
      <c r="E23" s="228">
        <v>1</v>
      </c>
      <c r="F23" s="228">
        <v>5</v>
      </c>
    </row>
    <row r="24" spans="1:6" x14ac:dyDescent="0.25">
      <c r="A24" s="131" t="s">
        <v>19</v>
      </c>
      <c r="B24" s="72">
        <v>4</v>
      </c>
      <c r="C24" s="227" t="s">
        <v>61</v>
      </c>
      <c r="D24" s="228">
        <v>5</v>
      </c>
      <c r="E24" s="228">
        <v>1</v>
      </c>
      <c r="F24" s="228">
        <v>4</v>
      </c>
    </row>
    <row r="25" spans="1:6" x14ac:dyDescent="0.25">
      <c r="A25" s="131" t="s">
        <v>19</v>
      </c>
      <c r="B25" s="72">
        <v>5</v>
      </c>
      <c r="C25" s="227" t="s">
        <v>62</v>
      </c>
      <c r="D25" s="228">
        <v>4</v>
      </c>
      <c r="E25" s="228">
        <v>1</v>
      </c>
      <c r="F25" s="228">
        <v>3</v>
      </c>
    </row>
    <row r="26" spans="1:6" x14ac:dyDescent="0.25">
      <c r="A26" s="131" t="s">
        <v>19</v>
      </c>
      <c r="B26" s="72">
        <v>6</v>
      </c>
      <c r="C26" s="227" t="s">
        <v>63</v>
      </c>
      <c r="D26" s="228">
        <v>9</v>
      </c>
      <c r="E26" s="228">
        <v>2</v>
      </c>
      <c r="F26" s="228">
        <v>7</v>
      </c>
    </row>
    <row r="27" spans="1:6" x14ac:dyDescent="0.25">
      <c r="A27" s="131" t="s">
        <v>19</v>
      </c>
      <c r="B27" s="72">
        <v>7</v>
      </c>
      <c r="C27" s="227" t="s">
        <v>64</v>
      </c>
      <c r="D27" s="228">
        <v>8</v>
      </c>
      <c r="E27" s="228">
        <v>1</v>
      </c>
      <c r="F27" s="228">
        <v>7</v>
      </c>
    </row>
    <row r="28" spans="1:6" x14ac:dyDescent="0.25">
      <c r="A28" s="131" t="s">
        <v>19</v>
      </c>
      <c r="B28" s="72">
        <v>8</v>
      </c>
      <c r="C28" s="227" t="s">
        <v>65</v>
      </c>
      <c r="D28" s="228">
        <v>4</v>
      </c>
      <c r="E28" s="228">
        <v>1</v>
      </c>
      <c r="F28" s="228">
        <v>3</v>
      </c>
    </row>
    <row r="29" spans="1:6" x14ac:dyDescent="0.25">
      <c r="A29" s="131" t="s">
        <v>19</v>
      </c>
      <c r="B29" s="72">
        <v>9</v>
      </c>
      <c r="C29" s="227" t="s">
        <v>66</v>
      </c>
      <c r="D29" s="228">
        <v>12</v>
      </c>
      <c r="E29" s="228">
        <v>2</v>
      </c>
      <c r="F29" s="228">
        <v>10</v>
      </c>
    </row>
    <row r="30" spans="1:6" x14ac:dyDescent="0.25">
      <c r="A30" s="131" t="s">
        <v>19</v>
      </c>
      <c r="B30" s="72">
        <v>10</v>
      </c>
      <c r="C30" s="227" t="s">
        <v>456</v>
      </c>
      <c r="D30" s="228">
        <v>1</v>
      </c>
      <c r="E30" s="228">
        <v>0</v>
      </c>
      <c r="F30" s="228">
        <v>1</v>
      </c>
    </row>
    <row r="31" spans="1:6" x14ac:dyDescent="0.25">
      <c r="A31" s="131" t="s">
        <v>19</v>
      </c>
      <c r="B31" s="72">
        <v>11</v>
      </c>
      <c r="C31" s="227" t="s">
        <v>457</v>
      </c>
      <c r="D31" s="228">
        <v>1</v>
      </c>
      <c r="E31" s="228">
        <v>0</v>
      </c>
      <c r="F31" s="228">
        <v>1</v>
      </c>
    </row>
    <row r="32" spans="1:6" x14ac:dyDescent="0.25">
      <c r="A32" s="73"/>
      <c r="B32" s="23"/>
      <c r="C32" s="231" t="s">
        <v>60</v>
      </c>
      <c r="D32" s="232">
        <f>SUM(D21:D31)</f>
        <v>71</v>
      </c>
      <c r="E32" s="232">
        <f>SUM(E21:E31)</f>
        <v>14</v>
      </c>
      <c r="F32" s="232">
        <f>SUM(F21:F31)</f>
        <v>57</v>
      </c>
    </row>
    <row r="33" spans="1:6" x14ac:dyDescent="0.25">
      <c r="A33" s="24" t="s">
        <v>20</v>
      </c>
      <c r="B33" s="72">
        <v>1</v>
      </c>
      <c r="C33" s="227" t="s">
        <v>67</v>
      </c>
      <c r="D33" s="228">
        <v>3</v>
      </c>
      <c r="E33" s="228">
        <v>1</v>
      </c>
      <c r="F33" s="228">
        <v>2</v>
      </c>
    </row>
    <row r="34" spans="1:6" x14ac:dyDescent="0.25">
      <c r="A34" s="131" t="s">
        <v>20</v>
      </c>
      <c r="B34" s="72">
        <v>2</v>
      </c>
      <c r="C34" s="227" t="s">
        <v>522</v>
      </c>
      <c r="D34" s="228">
        <v>4</v>
      </c>
      <c r="E34" s="228">
        <v>1</v>
      </c>
      <c r="F34" s="228">
        <v>2</v>
      </c>
    </row>
    <row r="35" spans="1:6" x14ac:dyDescent="0.25">
      <c r="A35" s="131" t="s">
        <v>20</v>
      </c>
      <c r="B35" s="72">
        <v>3</v>
      </c>
      <c r="C35" s="227" t="s">
        <v>523</v>
      </c>
      <c r="D35" s="228">
        <v>6</v>
      </c>
      <c r="E35" s="228">
        <v>2</v>
      </c>
      <c r="F35" s="228">
        <v>4</v>
      </c>
    </row>
    <row r="36" spans="1:6" x14ac:dyDescent="0.25">
      <c r="A36" s="131" t="s">
        <v>20</v>
      </c>
      <c r="B36" s="72">
        <v>4</v>
      </c>
      <c r="C36" s="227" t="s">
        <v>524</v>
      </c>
      <c r="D36" s="228">
        <v>6</v>
      </c>
      <c r="E36" s="228">
        <v>2</v>
      </c>
      <c r="F36" s="228">
        <v>4</v>
      </c>
    </row>
    <row r="37" spans="1:6" x14ac:dyDescent="0.25">
      <c r="A37" s="131" t="s">
        <v>20</v>
      </c>
      <c r="B37" s="72">
        <v>5</v>
      </c>
      <c r="C37" s="227" t="s">
        <v>525</v>
      </c>
      <c r="D37" s="228">
        <v>4</v>
      </c>
      <c r="E37" s="228">
        <v>1</v>
      </c>
      <c r="F37" s="228">
        <v>3</v>
      </c>
    </row>
    <row r="38" spans="1:6" x14ac:dyDescent="0.25">
      <c r="A38" s="131" t="s">
        <v>20</v>
      </c>
      <c r="B38" s="72">
        <v>6</v>
      </c>
      <c r="C38" s="227" t="s">
        <v>526</v>
      </c>
      <c r="D38" s="228">
        <v>3</v>
      </c>
      <c r="E38" s="228">
        <v>1</v>
      </c>
      <c r="F38" s="228">
        <v>2</v>
      </c>
    </row>
    <row r="39" spans="1:6" ht="27" customHeight="1" x14ac:dyDescent="0.25">
      <c r="A39" s="131" t="s">
        <v>20</v>
      </c>
      <c r="B39" s="72">
        <v>7</v>
      </c>
      <c r="C39" s="227" t="s">
        <v>527</v>
      </c>
      <c r="D39" s="228">
        <v>12</v>
      </c>
      <c r="E39" s="228">
        <v>4</v>
      </c>
      <c r="F39" s="228">
        <v>8</v>
      </c>
    </row>
    <row r="40" spans="1:6" ht="25.5" customHeight="1" x14ac:dyDescent="0.25">
      <c r="A40" s="131" t="s">
        <v>20</v>
      </c>
      <c r="B40" s="72">
        <v>8</v>
      </c>
      <c r="C40" s="227" t="s">
        <v>528</v>
      </c>
      <c r="D40" s="228">
        <v>6</v>
      </c>
      <c r="E40" s="228">
        <v>2</v>
      </c>
      <c r="F40" s="228">
        <v>4</v>
      </c>
    </row>
    <row r="41" spans="1:6" x14ac:dyDescent="0.25">
      <c r="A41" s="131" t="s">
        <v>20</v>
      </c>
      <c r="B41" s="72">
        <v>9</v>
      </c>
      <c r="C41" s="227" t="s">
        <v>529</v>
      </c>
      <c r="D41" s="228">
        <v>4</v>
      </c>
      <c r="E41" s="228">
        <v>1</v>
      </c>
      <c r="F41" s="228">
        <v>3</v>
      </c>
    </row>
    <row r="42" spans="1:6" x14ac:dyDescent="0.25">
      <c r="A42" s="131" t="s">
        <v>20</v>
      </c>
      <c r="B42" s="72">
        <v>10</v>
      </c>
      <c r="C42" s="227" t="s">
        <v>530</v>
      </c>
      <c r="D42" s="228">
        <v>4</v>
      </c>
      <c r="E42" s="228">
        <v>1</v>
      </c>
      <c r="F42" s="228">
        <v>3</v>
      </c>
    </row>
    <row r="43" spans="1:6" x14ac:dyDescent="0.25">
      <c r="A43" s="131" t="s">
        <v>20</v>
      </c>
      <c r="B43" s="72">
        <v>11</v>
      </c>
      <c r="C43" s="227" t="s">
        <v>531</v>
      </c>
      <c r="D43" s="228">
        <v>10</v>
      </c>
      <c r="E43" s="228">
        <v>2</v>
      </c>
      <c r="F43" s="228">
        <v>8</v>
      </c>
    </row>
    <row r="44" spans="1:6" x14ac:dyDescent="0.25">
      <c r="A44" s="131" t="s">
        <v>20</v>
      </c>
      <c r="B44" s="72">
        <v>12</v>
      </c>
      <c r="C44" s="227" t="s">
        <v>532</v>
      </c>
      <c r="D44" s="228">
        <v>12</v>
      </c>
      <c r="E44" s="228">
        <v>3</v>
      </c>
      <c r="F44" s="228">
        <v>9</v>
      </c>
    </row>
    <row r="45" spans="1:6" x14ac:dyDescent="0.25">
      <c r="A45" s="131" t="s">
        <v>20</v>
      </c>
      <c r="B45" s="72">
        <v>13</v>
      </c>
      <c r="C45" s="227" t="s">
        <v>533</v>
      </c>
      <c r="D45" s="228">
        <v>9</v>
      </c>
      <c r="E45" s="228">
        <v>2</v>
      </c>
      <c r="F45" s="228">
        <v>7</v>
      </c>
    </row>
    <row r="46" spans="1:6" x14ac:dyDescent="0.25">
      <c r="A46" s="131" t="s">
        <v>20</v>
      </c>
      <c r="B46" s="72">
        <v>14</v>
      </c>
      <c r="C46" s="227" t="s">
        <v>534</v>
      </c>
      <c r="D46" s="228">
        <v>11</v>
      </c>
      <c r="E46" s="228">
        <v>3</v>
      </c>
      <c r="F46" s="228">
        <v>8</v>
      </c>
    </row>
    <row r="47" spans="1:6" x14ac:dyDescent="0.25">
      <c r="A47" s="131" t="s">
        <v>20</v>
      </c>
      <c r="B47" s="72">
        <v>15</v>
      </c>
      <c r="C47" s="227" t="s">
        <v>458</v>
      </c>
      <c r="D47" s="228">
        <v>1</v>
      </c>
      <c r="E47" s="228">
        <v>0</v>
      </c>
      <c r="F47" s="228">
        <v>1</v>
      </c>
    </row>
    <row r="48" spans="1:6" x14ac:dyDescent="0.25">
      <c r="A48" s="23"/>
      <c r="B48" s="23"/>
      <c r="C48" s="231" t="s">
        <v>60</v>
      </c>
      <c r="D48" s="232">
        <f>SUM(D33:D47)</f>
        <v>95</v>
      </c>
      <c r="E48" s="232">
        <f>SUM(E33:E47)</f>
        <v>26</v>
      </c>
      <c r="F48" s="232">
        <f>SUM(F33:F47)</f>
        <v>68</v>
      </c>
    </row>
    <row r="49" spans="1:6" x14ac:dyDescent="0.25">
      <c r="A49" s="131" t="s">
        <v>21</v>
      </c>
      <c r="B49" s="72">
        <v>1</v>
      </c>
      <c r="C49" s="227" t="s">
        <v>68</v>
      </c>
      <c r="D49" s="228">
        <v>1</v>
      </c>
      <c r="E49" s="228">
        <v>0</v>
      </c>
      <c r="F49" s="228">
        <v>1</v>
      </c>
    </row>
    <row r="50" spans="1:6" x14ac:dyDescent="0.25">
      <c r="A50" s="131" t="s">
        <v>21</v>
      </c>
      <c r="B50" s="72">
        <v>2</v>
      </c>
      <c r="C50" s="227" t="s">
        <v>69</v>
      </c>
      <c r="D50" s="228">
        <v>3</v>
      </c>
      <c r="E50" s="228">
        <v>1</v>
      </c>
      <c r="F50" s="228">
        <v>2</v>
      </c>
    </row>
    <row r="51" spans="1:6" x14ac:dyDescent="0.25">
      <c r="A51" s="131" t="s">
        <v>21</v>
      </c>
      <c r="B51" s="72">
        <v>3</v>
      </c>
      <c r="C51" s="227" t="s">
        <v>487</v>
      </c>
      <c r="D51" s="228">
        <v>6</v>
      </c>
      <c r="E51" s="228">
        <v>2</v>
      </c>
      <c r="F51" s="228">
        <v>4</v>
      </c>
    </row>
    <row r="52" spans="1:6" x14ac:dyDescent="0.25">
      <c r="A52" s="131" t="s">
        <v>21</v>
      </c>
      <c r="B52" s="72">
        <v>4</v>
      </c>
      <c r="C52" s="227" t="s">
        <v>70</v>
      </c>
      <c r="D52" s="228">
        <v>1</v>
      </c>
      <c r="E52" s="228">
        <v>0</v>
      </c>
      <c r="F52" s="228">
        <v>1</v>
      </c>
    </row>
    <row r="53" spans="1:6" x14ac:dyDescent="0.25">
      <c r="A53" s="23"/>
      <c r="B53" s="23"/>
      <c r="C53" s="231" t="s">
        <v>60</v>
      </c>
      <c r="D53" s="232">
        <f>SUM(D49:D52)</f>
        <v>11</v>
      </c>
      <c r="E53" s="232">
        <f>SUM(E49:E52)</f>
        <v>3</v>
      </c>
      <c r="F53" s="232">
        <f>SUM(F49:F52)</f>
        <v>8</v>
      </c>
    </row>
    <row r="54" spans="1:6" ht="30" x14ac:dyDescent="0.25">
      <c r="A54" s="131" t="s">
        <v>22</v>
      </c>
      <c r="B54" s="72">
        <v>1</v>
      </c>
      <c r="C54" s="227" t="s">
        <v>488</v>
      </c>
      <c r="D54" s="228">
        <v>6</v>
      </c>
      <c r="E54" s="228">
        <v>1</v>
      </c>
      <c r="F54" s="228">
        <v>5</v>
      </c>
    </row>
    <row r="55" spans="1:6" ht="30" x14ac:dyDescent="0.25">
      <c r="A55" s="131" t="s">
        <v>22</v>
      </c>
      <c r="B55" s="72">
        <v>2</v>
      </c>
      <c r="C55" s="227" t="s">
        <v>489</v>
      </c>
      <c r="D55" s="228">
        <v>12</v>
      </c>
      <c r="E55" s="228">
        <v>4</v>
      </c>
      <c r="F55" s="228">
        <v>8</v>
      </c>
    </row>
    <row r="56" spans="1:6" x14ac:dyDescent="0.25">
      <c r="A56" s="131" t="s">
        <v>22</v>
      </c>
      <c r="B56" s="72">
        <v>3</v>
      </c>
      <c r="C56" s="227" t="s">
        <v>459</v>
      </c>
      <c r="D56" s="228">
        <v>1</v>
      </c>
      <c r="E56" s="228">
        <v>0</v>
      </c>
      <c r="F56" s="228">
        <v>1</v>
      </c>
    </row>
    <row r="57" spans="1:6" x14ac:dyDescent="0.25">
      <c r="A57" s="131" t="s">
        <v>22</v>
      </c>
      <c r="B57" s="72">
        <v>4</v>
      </c>
      <c r="C57" s="227" t="s">
        <v>71</v>
      </c>
      <c r="D57" s="228">
        <v>1</v>
      </c>
      <c r="E57" s="228">
        <v>0</v>
      </c>
      <c r="F57" s="228">
        <v>1</v>
      </c>
    </row>
    <row r="58" spans="1:6" x14ac:dyDescent="0.25">
      <c r="A58" s="131" t="s">
        <v>22</v>
      </c>
      <c r="B58" s="72">
        <v>5</v>
      </c>
      <c r="C58" s="227" t="s">
        <v>490</v>
      </c>
      <c r="D58" s="228">
        <v>3</v>
      </c>
      <c r="E58" s="228">
        <v>1</v>
      </c>
      <c r="F58" s="228">
        <v>2</v>
      </c>
    </row>
    <row r="59" spans="1:6" x14ac:dyDescent="0.25">
      <c r="A59" s="23"/>
      <c r="B59" s="23"/>
      <c r="C59" s="231" t="s">
        <v>60</v>
      </c>
      <c r="D59" s="232">
        <f>SUM(D54:D58)</f>
        <v>23</v>
      </c>
      <c r="E59" s="232">
        <f>SUM(E54:E58)</f>
        <v>6</v>
      </c>
      <c r="F59" s="232">
        <f>SUM(F54:F58)</f>
        <v>17</v>
      </c>
    </row>
    <row r="60" spans="1:6" ht="30" x14ac:dyDescent="0.25">
      <c r="A60" s="131" t="s">
        <v>23</v>
      </c>
      <c r="B60" s="72">
        <v>1</v>
      </c>
      <c r="C60" s="227" t="s">
        <v>72</v>
      </c>
      <c r="D60" s="228">
        <v>4</v>
      </c>
      <c r="E60" s="228">
        <v>1</v>
      </c>
      <c r="F60" s="228">
        <v>3</v>
      </c>
    </row>
    <row r="61" spans="1:6" ht="30" x14ac:dyDescent="0.25">
      <c r="A61" s="131" t="s">
        <v>23</v>
      </c>
      <c r="B61" s="72">
        <v>2</v>
      </c>
      <c r="C61" s="227" t="s">
        <v>73</v>
      </c>
      <c r="D61" s="228">
        <v>5</v>
      </c>
      <c r="E61" s="228">
        <v>1</v>
      </c>
      <c r="F61" s="228">
        <v>4</v>
      </c>
    </row>
    <row r="62" spans="1:6" ht="26.25" customHeight="1" x14ac:dyDescent="0.25">
      <c r="A62" s="131" t="s">
        <v>23</v>
      </c>
      <c r="B62" s="72">
        <v>3</v>
      </c>
      <c r="C62" s="227" t="s">
        <v>74</v>
      </c>
      <c r="D62" s="228">
        <v>6</v>
      </c>
      <c r="E62" s="228">
        <v>2</v>
      </c>
      <c r="F62" s="228">
        <v>4</v>
      </c>
    </row>
    <row r="63" spans="1:6" ht="30" x14ac:dyDescent="0.25">
      <c r="A63" s="131" t="s">
        <v>23</v>
      </c>
      <c r="B63" s="72">
        <v>4</v>
      </c>
      <c r="C63" s="227" t="s">
        <v>75</v>
      </c>
      <c r="D63" s="228">
        <v>5</v>
      </c>
      <c r="E63" s="228">
        <v>1</v>
      </c>
      <c r="F63" s="228">
        <v>4</v>
      </c>
    </row>
    <row r="64" spans="1:6" ht="30" x14ac:dyDescent="0.25">
      <c r="A64" s="131" t="s">
        <v>23</v>
      </c>
      <c r="B64" s="72">
        <v>5</v>
      </c>
      <c r="C64" s="227" t="s">
        <v>76</v>
      </c>
      <c r="D64" s="228">
        <v>2</v>
      </c>
      <c r="E64" s="228">
        <v>0</v>
      </c>
      <c r="F64" s="228">
        <v>2</v>
      </c>
    </row>
    <row r="65" spans="1:6" ht="30" x14ac:dyDescent="0.25">
      <c r="A65" s="131" t="s">
        <v>23</v>
      </c>
      <c r="B65" s="72">
        <v>6</v>
      </c>
      <c r="C65" s="227" t="s">
        <v>77</v>
      </c>
      <c r="D65" s="228">
        <v>12</v>
      </c>
      <c r="E65" s="228">
        <v>3</v>
      </c>
      <c r="F65" s="228">
        <v>9</v>
      </c>
    </row>
    <row r="66" spans="1:6" ht="30" x14ac:dyDescent="0.25">
      <c r="A66" s="131" t="s">
        <v>23</v>
      </c>
      <c r="B66" s="72">
        <v>7</v>
      </c>
      <c r="C66" s="227" t="s">
        <v>78</v>
      </c>
      <c r="D66" s="228">
        <v>2</v>
      </c>
      <c r="E66" s="228">
        <v>0</v>
      </c>
      <c r="F66" s="228">
        <v>2</v>
      </c>
    </row>
    <row r="67" spans="1:6" ht="30" x14ac:dyDescent="0.25">
      <c r="A67" s="131" t="s">
        <v>23</v>
      </c>
      <c r="B67" s="72">
        <v>8</v>
      </c>
      <c r="C67" s="227" t="s">
        <v>79</v>
      </c>
      <c r="D67" s="228">
        <v>4</v>
      </c>
      <c r="E67" s="228">
        <v>0</v>
      </c>
      <c r="F67" s="228">
        <v>4</v>
      </c>
    </row>
    <row r="68" spans="1:6" x14ac:dyDescent="0.25">
      <c r="A68" s="131" t="s">
        <v>23</v>
      </c>
      <c r="B68" s="72">
        <v>9</v>
      </c>
      <c r="C68" s="227" t="s">
        <v>460</v>
      </c>
      <c r="D68" s="228">
        <v>2</v>
      </c>
      <c r="E68" s="228">
        <v>0</v>
      </c>
      <c r="F68" s="228">
        <v>2</v>
      </c>
    </row>
    <row r="69" spans="1:6" x14ac:dyDescent="0.25">
      <c r="A69" s="23"/>
      <c r="B69" s="23"/>
      <c r="C69" s="231" t="s">
        <v>60</v>
      </c>
      <c r="D69" s="232">
        <f>SUM(D60:D68)</f>
        <v>42</v>
      </c>
      <c r="E69" s="232">
        <f>SUM(E60:E68)</f>
        <v>8</v>
      </c>
      <c r="F69" s="232">
        <f>SUM(F60:F68)</f>
        <v>34</v>
      </c>
    </row>
    <row r="70" spans="1:6" x14ac:dyDescent="0.25">
      <c r="A70" s="131" t="s">
        <v>24</v>
      </c>
      <c r="B70" s="72">
        <v>1</v>
      </c>
      <c r="C70" s="227" t="s">
        <v>80</v>
      </c>
      <c r="D70" s="228">
        <v>4</v>
      </c>
      <c r="E70" s="228">
        <v>1</v>
      </c>
      <c r="F70" s="228">
        <v>3</v>
      </c>
    </row>
    <row r="71" spans="1:6" x14ac:dyDescent="0.25">
      <c r="A71" s="131" t="s">
        <v>24</v>
      </c>
      <c r="B71" s="72">
        <v>2</v>
      </c>
      <c r="C71" s="227" t="s">
        <v>81</v>
      </c>
      <c r="D71" s="228">
        <v>2</v>
      </c>
      <c r="E71" s="228">
        <v>1</v>
      </c>
      <c r="F71" s="228">
        <v>1</v>
      </c>
    </row>
    <row r="72" spans="1:6" x14ac:dyDescent="0.25">
      <c r="A72" s="131" t="s">
        <v>24</v>
      </c>
      <c r="B72" s="72">
        <v>3</v>
      </c>
      <c r="C72" s="227" t="s">
        <v>82</v>
      </c>
      <c r="D72" s="228">
        <v>4</v>
      </c>
      <c r="E72" s="228">
        <v>1</v>
      </c>
      <c r="F72" s="228">
        <v>3</v>
      </c>
    </row>
    <row r="73" spans="1:6" x14ac:dyDescent="0.25">
      <c r="A73" s="131" t="s">
        <v>24</v>
      </c>
      <c r="B73" s="72">
        <v>4</v>
      </c>
      <c r="C73" s="227" t="s">
        <v>83</v>
      </c>
      <c r="D73" s="228">
        <v>6</v>
      </c>
      <c r="E73" s="228">
        <v>3</v>
      </c>
      <c r="F73" s="228">
        <v>3</v>
      </c>
    </row>
    <row r="74" spans="1:6" x14ac:dyDescent="0.25">
      <c r="A74" s="131" t="s">
        <v>24</v>
      </c>
      <c r="B74" s="72">
        <v>5</v>
      </c>
      <c r="C74" s="227" t="s">
        <v>84</v>
      </c>
      <c r="D74" s="228">
        <v>10</v>
      </c>
      <c r="E74" s="228">
        <v>3</v>
      </c>
      <c r="F74" s="228">
        <v>7</v>
      </c>
    </row>
    <row r="75" spans="1:6" x14ac:dyDescent="0.25">
      <c r="A75" s="131" t="s">
        <v>24</v>
      </c>
      <c r="B75" s="72">
        <v>6</v>
      </c>
      <c r="C75" s="227" t="s">
        <v>461</v>
      </c>
      <c r="D75" s="228">
        <v>4</v>
      </c>
      <c r="E75" s="228">
        <v>0</v>
      </c>
      <c r="F75" s="228">
        <v>4</v>
      </c>
    </row>
    <row r="76" spans="1:6" x14ac:dyDescent="0.25">
      <c r="A76" s="131" t="s">
        <v>24</v>
      </c>
      <c r="B76" s="72">
        <v>7</v>
      </c>
      <c r="C76" s="227" t="s">
        <v>462</v>
      </c>
      <c r="D76" s="228">
        <v>2</v>
      </c>
      <c r="E76" s="228">
        <v>1</v>
      </c>
      <c r="F76" s="228">
        <v>1</v>
      </c>
    </row>
    <row r="77" spans="1:6" x14ac:dyDescent="0.25">
      <c r="A77" s="131" t="s">
        <v>24</v>
      </c>
      <c r="B77" s="72">
        <v>8</v>
      </c>
      <c r="C77" s="227" t="s">
        <v>463</v>
      </c>
      <c r="D77" s="228">
        <v>1</v>
      </c>
      <c r="E77" s="228">
        <v>0</v>
      </c>
      <c r="F77" s="228">
        <v>1</v>
      </c>
    </row>
    <row r="78" spans="1:6" x14ac:dyDescent="0.25">
      <c r="A78" s="23"/>
      <c r="B78" s="23"/>
      <c r="C78" s="231" t="s">
        <v>60</v>
      </c>
      <c r="D78" s="233">
        <f>SUM(D70:D77)</f>
        <v>33</v>
      </c>
      <c r="E78" s="233">
        <f>SUM(E70:E77)</f>
        <v>10</v>
      </c>
      <c r="F78" s="233">
        <f>SUM(F70:F77)</f>
        <v>23</v>
      </c>
    </row>
    <row r="79" spans="1:6" x14ac:dyDescent="0.25">
      <c r="A79" s="131" t="s">
        <v>25</v>
      </c>
      <c r="B79" s="72">
        <v>1</v>
      </c>
      <c r="C79" s="227" t="s">
        <v>517</v>
      </c>
      <c r="D79" s="228">
        <v>10</v>
      </c>
      <c r="E79" s="228">
        <v>2</v>
      </c>
      <c r="F79" s="228">
        <v>4</v>
      </c>
    </row>
    <row r="80" spans="1:6" x14ac:dyDescent="0.25">
      <c r="A80" s="131" t="s">
        <v>25</v>
      </c>
      <c r="B80" s="72">
        <v>2</v>
      </c>
      <c r="C80" s="227" t="s">
        <v>153</v>
      </c>
      <c r="D80" s="228">
        <v>12</v>
      </c>
      <c r="E80" s="228">
        <v>3</v>
      </c>
      <c r="F80" s="228">
        <v>7</v>
      </c>
    </row>
    <row r="81" spans="1:6" x14ac:dyDescent="0.25">
      <c r="A81" s="131" t="s">
        <v>25</v>
      </c>
      <c r="B81" s="72">
        <v>3</v>
      </c>
      <c r="C81" s="227" t="s">
        <v>149</v>
      </c>
      <c r="D81" s="228">
        <v>9</v>
      </c>
      <c r="E81" s="228">
        <v>2</v>
      </c>
      <c r="F81" s="228">
        <v>2</v>
      </c>
    </row>
    <row r="82" spans="1:6" ht="30" x14ac:dyDescent="0.25">
      <c r="A82" s="131" t="s">
        <v>25</v>
      </c>
      <c r="B82" s="72">
        <v>4</v>
      </c>
      <c r="C82" s="227" t="s">
        <v>154</v>
      </c>
      <c r="D82" s="228">
        <v>8</v>
      </c>
      <c r="E82" s="228">
        <v>2</v>
      </c>
      <c r="F82" s="228">
        <v>3</v>
      </c>
    </row>
    <row r="83" spans="1:6" x14ac:dyDescent="0.25">
      <c r="A83" s="131" t="s">
        <v>25</v>
      </c>
      <c r="B83" s="72">
        <v>5</v>
      </c>
      <c r="C83" s="227" t="s">
        <v>518</v>
      </c>
      <c r="D83" s="228">
        <v>6</v>
      </c>
      <c r="E83" s="228">
        <v>2</v>
      </c>
      <c r="F83" s="228">
        <v>2</v>
      </c>
    </row>
    <row r="84" spans="1:6" ht="30" x14ac:dyDescent="0.25">
      <c r="A84" s="131" t="s">
        <v>25</v>
      </c>
      <c r="B84" s="72">
        <v>6</v>
      </c>
      <c r="C84" s="227" t="s">
        <v>151</v>
      </c>
      <c r="D84" s="228">
        <v>12</v>
      </c>
      <c r="E84" s="228">
        <v>2</v>
      </c>
      <c r="F84" s="228">
        <v>7</v>
      </c>
    </row>
    <row r="85" spans="1:6" x14ac:dyDescent="0.25">
      <c r="A85" s="131" t="s">
        <v>25</v>
      </c>
      <c r="B85" s="72">
        <v>7</v>
      </c>
      <c r="C85" s="227" t="s">
        <v>519</v>
      </c>
      <c r="D85" s="228">
        <v>9</v>
      </c>
      <c r="E85" s="228">
        <v>2</v>
      </c>
      <c r="F85" s="228">
        <v>4</v>
      </c>
    </row>
    <row r="86" spans="1:6" x14ac:dyDescent="0.25">
      <c r="A86" s="131" t="s">
        <v>25</v>
      </c>
      <c r="B86" s="72">
        <v>8</v>
      </c>
      <c r="C86" s="227" t="s">
        <v>123</v>
      </c>
      <c r="D86" s="228">
        <v>2</v>
      </c>
      <c r="E86" s="228">
        <v>1</v>
      </c>
      <c r="F86" s="228">
        <v>0</v>
      </c>
    </row>
    <row r="87" spans="1:6" ht="30" x14ac:dyDescent="0.25">
      <c r="A87" s="131" t="s">
        <v>25</v>
      </c>
      <c r="B87" s="72">
        <v>9</v>
      </c>
      <c r="C87" s="227" t="s">
        <v>464</v>
      </c>
      <c r="D87" s="228">
        <v>3</v>
      </c>
      <c r="E87" s="228">
        <v>1</v>
      </c>
      <c r="F87" s="228">
        <v>1</v>
      </c>
    </row>
    <row r="88" spans="1:6" x14ac:dyDescent="0.25">
      <c r="A88" s="23"/>
      <c r="B88" s="23"/>
      <c r="C88" s="234" t="s">
        <v>60</v>
      </c>
      <c r="D88" s="235">
        <f>SUM(D79:D87)</f>
        <v>71</v>
      </c>
      <c r="E88" s="235">
        <f>SUM(E79:E87)</f>
        <v>17</v>
      </c>
      <c r="F88" s="235">
        <f>SUM(F79:F87)</f>
        <v>30</v>
      </c>
    </row>
    <row r="89" spans="1:6" x14ac:dyDescent="0.25">
      <c r="A89" s="131" t="s">
        <v>26</v>
      </c>
      <c r="B89" s="72">
        <v>1</v>
      </c>
      <c r="C89" s="227" t="s">
        <v>625</v>
      </c>
      <c r="D89" s="228">
        <v>11</v>
      </c>
      <c r="E89" s="228">
        <v>2</v>
      </c>
      <c r="F89" s="228">
        <v>8</v>
      </c>
    </row>
    <row r="90" spans="1:6" x14ac:dyDescent="0.25">
      <c r="A90" s="131" t="s">
        <v>26</v>
      </c>
      <c r="B90" s="26">
        <v>2</v>
      </c>
      <c r="C90" s="227" t="s">
        <v>535</v>
      </c>
      <c r="D90" s="228">
        <v>4</v>
      </c>
      <c r="E90" s="228">
        <v>1</v>
      </c>
      <c r="F90" s="228">
        <v>3</v>
      </c>
    </row>
    <row r="91" spans="1:6" x14ac:dyDescent="0.25">
      <c r="A91" s="131" t="s">
        <v>26</v>
      </c>
      <c r="B91" s="72">
        <v>3</v>
      </c>
      <c r="C91" s="227" t="s">
        <v>85</v>
      </c>
      <c r="D91" s="228">
        <v>6</v>
      </c>
      <c r="E91" s="228">
        <v>2</v>
      </c>
      <c r="F91" s="228">
        <v>4</v>
      </c>
    </row>
    <row r="92" spans="1:6" ht="30" x14ac:dyDescent="0.25">
      <c r="A92" s="131" t="s">
        <v>26</v>
      </c>
      <c r="B92" s="26">
        <v>4</v>
      </c>
      <c r="C92" s="227" t="s">
        <v>536</v>
      </c>
      <c r="D92" s="228">
        <v>12</v>
      </c>
      <c r="E92" s="228">
        <v>2</v>
      </c>
      <c r="F92" s="228">
        <v>10</v>
      </c>
    </row>
    <row r="93" spans="1:6" x14ac:dyDescent="0.25">
      <c r="A93" s="131" t="s">
        <v>26</v>
      </c>
      <c r="B93" s="72">
        <v>5</v>
      </c>
      <c r="C93" s="227" t="s">
        <v>537</v>
      </c>
      <c r="D93" s="228">
        <v>6</v>
      </c>
      <c r="E93" s="228">
        <v>2</v>
      </c>
      <c r="F93" s="228">
        <v>4</v>
      </c>
    </row>
    <row r="94" spans="1:6" x14ac:dyDescent="0.25">
      <c r="A94" s="131" t="s">
        <v>26</v>
      </c>
      <c r="B94" s="26">
        <v>6</v>
      </c>
      <c r="C94" s="227" t="s">
        <v>538</v>
      </c>
      <c r="D94" s="228">
        <v>2</v>
      </c>
      <c r="E94" s="228">
        <v>0</v>
      </c>
      <c r="F94" s="228">
        <v>2</v>
      </c>
    </row>
    <row r="95" spans="1:6" x14ac:dyDescent="0.25">
      <c r="A95" s="131" t="s">
        <v>26</v>
      </c>
      <c r="B95" s="72">
        <v>7</v>
      </c>
      <c r="C95" s="227" t="s">
        <v>86</v>
      </c>
      <c r="D95" s="228">
        <v>11</v>
      </c>
      <c r="E95" s="228">
        <v>2</v>
      </c>
      <c r="F95" s="228">
        <v>9</v>
      </c>
    </row>
    <row r="96" spans="1:6" x14ac:dyDescent="0.25">
      <c r="A96" s="131" t="s">
        <v>26</v>
      </c>
      <c r="B96" s="26">
        <v>8</v>
      </c>
      <c r="C96" s="227" t="s">
        <v>87</v>
      </c>
      <c r="D96" s="228">
        <v>6</v>
      </c>
      <c r="E96" s="228">
        <v>2</v>
      </c>
      <c r="F96" s="228">
        <v>4</v>
      </c>
    </row>
    <row r="97" spans="1:6" x14ac:dyDescent="0.25">
      <c r="A97" s="131" t="s">
        <v>26</v>
      </c>
      <c r="B97" s="72">
        <v>9</v>
      </c>
      <c r="C97" s="227" t="s">
        <v>465</v>
      </c>
      <c r="D97" s="228">
        <v>1</v>
      </c>
      <c r="E97" s="228">
        <v>0</v>
      </c>
      <c r="F97" s="228">
        <v>1</v>
      </c>
    </row>
    <row r="98" spans="1:6" x14ac:dyDescent="0.25">
      <c r="A98" s="131" t="s">
        <v>26</v>
      </c>
      <c r="B98" s="26">
        <v>10</v>
      </c>
      <c r="C98" s="227" t="s">
        <v>88</v>
      </c>
      <c r="D98" s="228">
        <v>1</v>
      </c>
      <c r="E98" s="228">
        <v>0</v>
      </c>
      <c r="F98" s="228">
        <v>1</v>
      </c>
    </row>
    <row r="99" spans="1:6" x14ac:dyDescent="0.25">
      <c r="A99" s="23"/>
      <c r="B99" s="23"/>
      <c r="C99" s="243" t="s">
        <v>60</v>
      </c>
      <c r="D99" s="236">
        <f>SUM(D89:D98)</f>
        <v>60</v>
      </c>
      <c r="E99" s="236">
        <f>SUM(E89:E98)</f>
        <v>13</v>
      </c>
      <c r="F99" s="236">
        <f>SUM(F89:F98)</f>
        <v>46</v>
      </c>
    </row>
    <row r="100" spans="1:6" x14ac:dyDescent="0.25">
      <c r="A100" s="131" t="s">
        <v>27</v>
      </c>
      <c r="B100" s="72">
        <v>1</v>
      </c>
      <c r="C100" s="237" t="s">
        <v>89</v>
      </c>
      <c r="D100" s="238">
        <v>6</v>
      </c>
      <c r="E100" s="238">
        <v>2</v>
      </c>
      <c r="F100" s="238">
        <v>3</v>
      </c>
    </row>
    <row r="101" spans="1:6" x14ac:dyDescent="0.25">
      <c r="A101" s="23"/>
      <c r="B101" s="23"/>
      <c r="C101" s="231" t="s">
        <v>60</v>
      </c>
      <c r="D101" s="232">
        <f>SUM(D100)</f>
        <v>6</v>
      </c>
      <c r="E101" s="232">
        <f>SUM(E100)</f>
        <v>2</v>
      </c>
      <c r="F101" s="232">
        <f>SUM(F100)</f>
        <v>3</v>
      </c>
    </row>
    <row r="102" spans="1:6" x14ac:dyDescent="0.25">
      <c r="A102" s="131" t="s">
        <v>28</v>
      </c>
      <c r="B102" s="26">
        <v>1</v>
      </c>
      <c r="C102" s="227" t="s">
        <v>520</v>
      </c>
      <c r="D102" s="228">
        <v>2</v>
      </c>
      <c r="E102" s="228">
        <v>0</v>
      </c>
      <c r="F102" s="228">
        <v>2</v>
      </c>
    </row>
    <row r="103" spans="1:6" x14ac:dyDescent="0.25">
      <c r="A103" s="131" t="s">
        <v>28</v>
      </c>
      <c r="B103" s="26">
        <v>2</v>
      </c>
      <c r="C103" s="227" t="s">
        <v>90</v>
      </c>
      <c r="D103" s="228">
        <v>6</v>
      </c>
      <c r="E103" s="228">
        <v>2</v>
      </c>
      <c r="F103" s="228">
        <v>4</v>
      </c>
    </row>
    <row r="104" spans="1:6" x14ac:dyDescent="0.25">
      <c r="A104" s="131" t="s">
        <v>28</v>
      </c>
      <c r="B104" s="26">
        <v>3</v>
      </c>
      <c r="C104" s="227" t="s">
        <v>521</v>
      </c>
      <c r="D104" s="228">
        <v>5</v>
      </c>
      <c r="E104" s="228">
        <v>1</v>
      </c>
      <c r="F104" s="228">
        <v>4</v>
      </c>
    </row>
    <row r="105" spans="1:6" ht="21" customHeight="1" x14ac:dyDescent="0.25">
      <c r="A105" s="131" t="s">
        <v>28</v>
      </c>
      <c r="B105" s="26">
        <v>4</v>
      </c>
      <c r="C105" s="227" t="s">
        <v>91</v>
      </c>
      <c r="D105" s="228">
        <v>10</v>
      </c>
      <c r="E105" s="228">
        <v>3</v>
      </c>
      <c r="F105" s="228">
        <v>7</v>
      </c>
    </row>
    <row r="106" spans="1:6" x14ac:dyDescent="0.25">
      <c r="A106" s="131" t="s">
        <v>28</v>
      </c>
      <c r="B106" s="26">
        <v>5</v>
      </c>
      <c r="C106" s="227" t="s">
        <v>92</v>
      </c>
      <c r="D106" s="228">
        <v>2</v>
      </c>
      <c r="E106" s="228">
        <v>0</v>
      </c>
      <c r="F106" s="228">
        <v>2</v>
      </c>
    </row>
    <row r="107" spans="1:6" ht="30" x14ac:dyDescent="0.25">
      <c r="A107" s="131" t="s">
        <v>28</v>
      </c>
      <c r="B107" s="26">
        <v>6</v>
      </c>
      <c r="C107" s="227" t="s">
        <v>632</v>
      </c>
      <c r="D107" s="228">
        <v>1</v>
      </c>
      <c r="E107" s="228">
        <v>0</v>
      </c>
      <c r="F107" s="228">
        <v>1</v>
      </c>
    </row>
    <row r="108" spans="1:6" x14ac:dyDescent="0.25">
      <c r="A108" s="131" t="s">
        <v>28</v>
      </c>
      <c r="B108" s="26">
        <v>7</v>
      </c>
      <c r="C108" s="227" t="s">
        <v>466</v>
      </c>
      <c r="D108" s="228">
        <v>1</v>
      </c>
      <c r="E108" s="228">
        <v>0</v>
      </c>
      <c r="F108" s="228">
        <v>1</v>
      </c>
    </row>
    <row r="109" spans="1:6" x14ac:dyDescent="0.25">
      <c r="A109" s="131" t="s">
        <v>28</v>
      </c>
      <c r="B109" s="26">
        <v>8</v>
      </c>
      <c r="C109" s="227" t="s">
        <v>467</v>
      </c>
      <c r="D109" s="228">
        <v>1</v>
      </c>
      <c r="E109" s="228">
        <v>0</v>
      </c>
      <c r="F109" s="228">
        <v>1</v>
      </c>
    </row>
    <row r="110" spans="1:6" x14ac:dyDescent="0.25">
      <c r="A110" s="23"/>
      <c r="B110" s="23"/>
      <c r="C110" s="231" t="s">
        <v>60</v>
      </c>
      <c r="D110" s="232">
        <f>SUM(D102:D109)</f>
        <v>28</v>
      </c>
      <c r="E110" s="232">
        <f>SUM(E102:E109)</f>
        <v>6</v>
      </c>
      <c r="F110" s="232">
        <f>SUM(F102:F109)</f>
        <v>22</v>
      </c>
    </row>
    <row r="111" spans="1:6" ht="52.5" customHeight="1" x14ac:dyDescent="0.25">
      <c r="A111" s="131" t="s">
        <v>29</v>
      </c>
      <c r="B111" s="26">
        <v>1</v>
      </c>
      <c r="C111" s="227" t="s">
        <v>491</v>
      </c>
      <c r="D111" s="228">
        <v>6</v>
      </c>
      <c r="E111" s="228">
        <v>2</v>
      </c>
      <c r="F111" s="228">
        <v>4</v>
      </c>
    </row>
    <row r="112" spans="1:6" ht="30" x14ac:dyDescent="0.25">
      <c r="A112" s="131" t="s">
        <v>29</v>
      </c>
      <c r="B112" s="26">
        <v>2</v>
      </c>
      <c r="C112" s="227" t="s">
        <v>492</v>
      </c>
      <c r="D112" s="228">
        <v>3</v>
      </c>
      <c r="E112" s="228">
        <v>1</v>
      </c>
      <c r="F112" s="228">
        <v>2</v>
      </c>
    </row>
    <row r="113" spans="1:6" ht="45" x14ac:dyDescent="0.25">
      <c r="A113" s="131" t="s">
        <v>29</v>
      </c>
      <c r="B113" s="26">
        <v>3</v>
      </c>
      <c r="C113" s="227" t="s">
        <v>493</v>
      </c>
      <c r="D113" s="228">
        <v>3</v>
      </c>
      <c r="E113" s="228">
        <v>1</v>
      </c>
      <c r="F113" s="228">
        <v>2</v>
      </c>
    </row>
    <row r="114" spans="1:6" ht="30" x14ac:dyDescent="0.25">
      <c r="A114" s="131" t="s">
        <v>29</v>
      </c>
      <c r="B114" s="26">
        <v>4</v>
      </c>
      <c r="C114" s="227" t="s">
        <v>494</v>
      </c>
      <c r="D114" s="228">
        <v>7</v>
      </c>
      <c r="E114" s="228">
        <v>2</v>
      </c>
      <c r="F114" s="228">
        <v>5</v>
      </c>
    </row>
    <row r="115" spans="1:6" ht="45" x14ac:dyDescent="0.25">
      <c r="A115" s="131" t="s">
        <v>29</v>
      </c>
      <c r="B115" s="26">
        <v>5</v>
      </c>
      <c r="C115" s="227" t="s">
        <v>468</v>
      </c>
      <c r="D115" s="228">
        <v>3</v>
      </c>
      <c r="E115" s="228">
        <v>0</v>
      </c>
      <c r="F115" s="228">
        <v>3</v>
      </c>
    </row>
    <row r="116" spans="1:6" x14ac:dyDescent="0.25">
      <c r="A116" s="131" t="s">
        <v>29</v>
      </c>
      <c r="B116" s="26">
        <v>6</v>
      </c>
      <c r="C116" s="227" t="s">
        <v>93</v>
      </c>
      <c r="D116" s="228">
        <v>2</v>
      </c>
      <c r="E116" s="228">
        <v>0</v>
      </c>
      <c r="F116" s="228">
        <v>2</v>
      </c>
    </row>
    <row r="117" spans="1:6" x14ac:dyDescent="0.25">
      <c r="A117" s="23"/>
      <c r="B117" s="23"/>
      <c r="C117" s="231" t="s">
        <v>60</v>
      </c>
      <c r="D117" s="232">
        <f>SUM(D111:D116)</f>
        <v>24</v>
      </c>
      <c r="E117" s="232">
        <f>SUM(E111:E116)</f>
        <v>6</v>
      </c>
      <c r="F117" s="232">
        <f>SUM(F111:F116)</f>
        <v>18</v>
      </c>
    </row>
    <row r="118" spans="1:6" ht="28.5" customHeight="1" x14ac:dyDescent="0.25">
      <c r="A118" s="131" t="s">
        <v>30</v>
      </c>
      <c r="B118" s="26">
        <v>1</v>
      </c>
      <c r="C118" s="227" t="s">
        <v>495</v>
      </c>
      <c r="D118" s="228">
        <v>8</v>
      </c>
      <c r="E118" s="228">
        <v>2</v>
      </c>
      <c r="F118" s="228">
        <v>6</v>
      </c>
    </row>
    <row r="119" spans="1:6" ht="24.75" customHeight="1" x14ac:dyDescent="0.25">
      <c r="A119" s="131" t="s">
        <v>30</v>
      </c>
      <c r="B119" s="26">
        <v>2</v>
      </c>
      <c r="C119" s="227" t="s">
        <v>496</v>
      </c>
      <c r="D119" s="228">
        <v>6</v>
      </c>
      <c r="E119" s="228">
        <v>2</v>
      </c>
      <c r="F119" s="228">
        <v>4</v>
      </c>
    </row>
    <row r="120" spans="1:6" x14ac:dyDescent="0.25">
      <c r="A120" s="131" t="s">
        <v>30</v>
      </c>
      <c r="B120" s="26">
        <v>3</v>
      </c>
      <c r="C120" s="227" t="s">
        <v>497</v>
      </c>
      <c r="D120" s="228">
        <v>6</v>
      </c>
      <c r="E120" s="228">
        <v>1</v>
      </c>
      <c r="F120" s="228">
        <v>4</v>
      </c>
    </row>
    <row r="121" spans="1:6" x14ac:dyDescent="0.25">
      <c r="A121" s="131" t="s">
        <v>30</v>
      </c>
      <c r="B121" s="26">
        <v>4</v>
      </c>
      <c r="C121" s="227" t="s">
        <v>498</v>
      </c>
      <c r="D121" s="228">
        <v>7</v>
      </c>
      <c r="E121" s="228">
        <v>2</v>
      </c>
      <c r="F121" s="228">
        <v>5</v>
      </c>
    </row>
    <row r="122" spans="1:6" x14ac:dyDescent="0.25">
      <c r="A122" s="131" t="s">
        <v>30</v>
      </c>
      <c r="B122" s="26">
        <v>5</v>
      </c>
      <c r="C122" s="227" t="s">
        <v>499</v>
      </c>
      <c r="D122" s="228">
        <v>1</v>
      </c>
      <c r="E122" s="228">
        <v>0</v>
      </c>
      <c r="F122" s="228">
        <v>1</v>
      </c>
    </row>
    <row r="123" spans="1:6" x14ac:dyDescent="0.25">
      <c r="A123" s="131" t="s">
        <v>30</v>
      </c>
      <c r="B123" s="26">
        <v>6</v>
      </c>
      <c r="C123" s="227" t="s">
        <v>500</v>
      </c>
      <c r="D123" s="228">
        <v>2</v>
      </c>
      <c r="E123" s="228">
        <v>0</v>
      </c>
      <c r="F123" s="228">
        <v>2</v>
      </c>
    </row>
    <row r="124" spans="1:6" x14ac:dyDescent="0.25">
      <c r="A124" s="131" t="s">
        <v>30</v>
      </c>
      <c r="B124" s="26">
        <v>7</v>
      </c>
      <c r="C124" s="227" t="s">
        <v>501</v>
      </c>
      <c r="D124" s="228">
        <v>2</v>
      </c>
      <c r="E124" s="228">
        <v>0</v>
      </c>
      <c r="F124" s="228">
        <v>2</v>
      </c>
    </row>
    <row r="125" spans="1:6" x14ac:dyDescent="0.25">
      <c r="A125" s="131" t="s">
        <v>30</v>
      </c>
      <c r="B125" s="26">
        <v>8</v>
      </c>
      <c r="C125" s="227" t="s">
        <v>502</v>
      </c>
      <c r="D125" s="228">
        <v>2</v>
      </c>
      <c r="E125" s="228">
        <v>0</v>
      </c>
      <c r="F125" s="228">
        <v>2</v>
      </c>
    </row>
    <row r="126" spans="1:6" ht="30" x14ac:dyDescent="0.25">
      <c r="A126" s="131" t="s">
        <v>30</v>
      </c>
      <c r="B126" s="26">
        <v>9</v>
      </c>
      <c r="C126" s="227" t="s">
        <v>469</v>
      </c>
      <c r="D126" s="228">
        <v>1</v>
      </c>
      <c r="E126" s="228">
        <v>0</v>
      </c>
      <c r="F126" s="228">
        <v>1</v>
      </c>
    </row>
    <row r="127" spans="1:6" ht="30" x14ac:dyDescent="0.25">
      <c r="A127" s="131" t="s">
        <v>30</v>
      </c>
      <c r="B127" s="26">
        <v>10</v>
      </c>
      <c r="C127" s="227" t="s">
        <v>470</v>
      </c>
      <c r="D127" s="228">
        <v>2</v>
      </c>
      <c r="E127" s="228">
        <v>0</v>
      </c>
      <c r="F127" s="228">
        <v>2</v>
      </c>
    </row>
    <row r="128" spans="1:6" x14ac:dyDescent="0.25">
      <c r="A128" s="131" t="s">
        <v>30</v>
      </c>
      <c r="B128" s="26">
        <v>11</v>
      </c>
      <c r="C128" s="227" t="s">
        <v>471</v>
      </c>
      <c r="D128" s="228">
        <v>1</v>
      </c>
      <c r="E128" s="228">
        <v>0</v>
      </c>
      <c r="F128" s="228">
        <v>1</v>
      </c>
    </row>
    <row r="129" spans="1:6" x14ac:dyDescent="0.25">
      <c r="A129" s="131" t="s">
        <v>30</v>
      </c>
      <c r="B129" s="26">
        <v>12</v>
      </c>
      <c r="C129" s="227" t="s">
        <v>94</v>
      </c>
      <c r="D129" s="228">
        <v>1</v>
      </c>
      <c r="E129" s="228">
        <v>0</v>
      </c>
      <c r="F129" s="228">
        <v>1</v>
      </c>
    </row>
    <row r="130" spans="1:6" x14ac:dyDescent="0.25">
      <c r="A130" s="131" t="s">
        <v>30</v>
      </c>
      <c r="B130" s="26">
        <v>13</v>
      </c>
      <c r="C130" s="227" t="s">
        <v>472</v>
      </c>
      <c r="D130" s="228">
        <v>3</v>
      </c>
      <c r="E130" s="228">
        <v>0</v>
      </c>
      <c r="F130" s="228">
        <v>3</v>
      </c>
    </row>
    <row r="131" spans="1:6" x14ac:dyDescent="0.25">
      <c r="A131" s="23"/>
      <c r="B131" s="23"/>
      <c r="C131" s="239" t="s">
        <v>60</v>
      </c>
      <c r="D131" s="233">
        <f>SUM(D118:D130)</f>
        <v>42</v>
      </c>
      <c r="E131" s="233">
        <f>SUM(E118:E130)</f>
        <v>7</v>
      </c>
      <c r="F131" s="233">
        <f>SUM(F118:F130)</f>
        <v>34</v>
      </c>
    </row>
    <row r="132" spans="1:6" x14ac:dyDescent="0.25">
      <c r="A132" s="131" t="s">
        <v>31</v>
      </c>
      <c r="B132" s="26">
        <v>1</v>
      </c>
      <c r="C132" s="227" t="s">
        <v>95</v>
      </c>
      <c r="D132" s="228">
        <v>5</v>
      </c>
      <c r="E132" s="228">
        <v>1</v>
      </c>
      <c r="F132" s="228">
        <v>4</v>
      </c>
    </row>
    <row r="133" spans="1:6" x14ac:dyDescent="0.25">
      <c r="A133" s="131" t="s">
        <v>31</v>
      </c>
      <c r="B133" s="26">
        <v>2</v>
      </c>
      <c r="C133" s="227" t="s">
        <v>96</v>
      </c>
      <c r="D133" s="228">
        <v>9</v>
      </c>
      <c r="E133" s="228">
        <v>3</v>
      </c>
      <c r="F133" s="228">
        <v>6</v>
      </c>
    </row>
    <row r="134" spans="1:6" x14ac:dyDescent="0.25">
      <c r="A134" s="131" t="s">
        <v>31</v>
      </c>
      <c r="B134" s="26">
        <v>3</v>
      </c>
      <c r="C134" s="227" t="s">
        <v>97</v>
      </c>
      <c r="D134" s="228">
        <v>8</v>
      </c>
      <c r="E134" s="228">
        <v>2</v>
      </c>
      <c r="F134" s="228">
        <v>6</v>
      </c>
    </row>
    <row r="135" spans="1:6" x14ac:dyDescent="0.25">
      <c r="A135" s="131" t="s">
        <v>31</v>
      </c>
      <c r="B135" s="26">
        <v>4</v>
      </c>
      <c r="C135" s="227" t="s">
        <v>98</v>
      </c>
      <c r="D135" s="228">
        <v>2</v>
      </c>
      <c r="E135" s="228">
        <v>0</v>
      </c>
      <c r="F135" s="228">
        <v>2</v>
      </c>
    </row>
    <row r="136" spans="1:6" x14ac:dyDescent="0.25">
      <c r="A136" s="131" t="s">
        <v>31</v>
      </c>
      <c r="B136" s="26">
        <v>5</v>
      </c>
      <c r="C136" s="227" t="s">
        <v>99</v>
      </c>
      <c r="D136" s="228">
        <v>2</v>
      </c>
      <c r="E136" s="228">
        <v>0</v>
      </c>
      <c r="F136" s="228">
        <v>2</v>
      </c>
    </row>
    <row r="137" spans="1:6" x14ac:dyDescent="0.25">
      <c r="A137" s="131" t="s">
        <v>31</v>
      </c>
      <c r="B137" s="26">
        <v>6</v>
      </c>
      <c r="C137" s="227" t="s">
        <v>100</v>
      </c>
      <c r="D137" s="228">
        <v>5</v>
      </c>
      <c r="E137" s="228">
        <v>1</v>
      </c>
      <c r="F137" s="228">
        <v>4</v>
      </c>
    </row>
    <row r="138" spans="1:6" x14ac:dyDescent="0.25">
      <c r="A138" s="131" t="s">
        <v>31</v>
      </c>
      <c r="B138" s="26">
        <v>7</v>
      </c>
      <c r="C138" s="227" t="s">
        <v>101</v>
      </c>
      <c r="D138" s="228">
        <v>5</v>
      </c>
      <c r="E138" s="228">
        <v>0</v>
      </c>
      <c r="F138" s="228">
        <v>5</v>
      </c>
    </row>
    <row r="139" spans="1:6" x14ac:dyDescent="0.25">
      <c r="A139" s="131" t="s">
        <v>31</v>
      </c>
      <c r="B139" s="26">
        <v>8</v>
      </c>
      <c r="C139" s="227" t="s">
        <v>102</v>
      </c>
      <c r="D139" s="228">
        <v>10</v>
      </c>
      <c r="E139" s="228">
        <v>3</v>
      </c>
      <c r="F139" s="228">
        <v>7</v>
      </c>
    </row>
    <row r="140" spans="1:6" x14ac:dyDescent="0.25">
      <c r="A140" s="131" t="s">
        <v>31</v>
      </c>
      <c r="B140" s="26">
        <v>9</v>
      </c>
      <c r="C140" s="227" t="s">
        <v>539</v>
      </c>
      <c r="D140" s="228">
        <v>2</v>
      </c>
      <c r="E140" s="228">
        <v>0</v>
      </c>
      <c r="F140" s="228">
        <v>2</v>
      </c>
    </row>
    <row r="141" spans="1:6" x14ac:dyDescent="0.25">
      <c r="A141" s="131" t="s">
        <v>31</v>
      </c>
      <c r="B141" s="26">
        <v>10</v>
      </c>
      <c r="C141" s="227" t="s">
        <v>103</v>
      </c>
      <c r="D141" s="228">
        <v>9</v>
      </c>
      <c r="E141" s="228">
        <v>3</v>
      </c>
      <c r="F141" s="228">
        <v>6</v>
      </c>
    </row>
    <row r="142" spans="1:6" x14ac:dyDescent="0.25">
      <c r="A142" s="131" t="s">
        <v>31</v>
      </c>
      <c r="B142" s="26">
        <v>11</v>
      </c>
      <c r="C142" s="227" t="s">
        <v>104</v>
      </c>
      <c r="D142" s="228">
        <v>1</v>
      </c>
      <c r="E142" s="228">
        <v>0</v>
      </c>
      <c r="F142" s="228">
        <v>1</v>
      </c>
    </row>
    <row r="143" spans="1:6" x14ac:dyDescent="0.25">
      <c r="A143" s="131" t="s">
        <v>31</v>
      </c>
      <c r="B143" s="26">
        <v>12</v>
      </c>
      <c r="C143" s="227" t="s">
        <v>105</v>
      </c>
      <c r="D143" s="228">
        <v>1</v>
      </c>
      <c r="E143" s="228">
        <v>0</v>
      </c>
      <c r="F143" s="228">
        <v>1</v>
      </c>
    </row>
    <row r="144" spans="1:6" x14ac:dyDescent="0.25">
      <c r="A144" s="131" t="s">
        <v>31</v>
      </c>
      <c r="B144" s="26">
        <v>13</v>
      </c>
      <c r="C144" s="227" t="s">
        <v>473</v>
      </c>
      <c r="D144" s="228">
        <v>1</v>
      </c>
      <c r="E144" s="228">
        <v>0</v>
      </c>
      <c r="F144" s="228">
        <v>1</v>
      </c>
    </row>
    <row r="145" spans="1:6" x14ac:dyDescent="0.25">
      <c r="A145" s="23"/>
      <c r="B145" s="23"/>
      <c r="C145" s="231" t="s">
        <v>60</v>
      </c>
      <c r="D145" s="233">
        <f>SUM(D132:D144)</f>
        <v>60</v>
      </c>
      <c r="E145" s="233">
        <f>SUM(E132:E144)</f>
        <v>13</v>
      </c>
      <c r="F145" s="233">
        <f>SUM(F132:F144)</f>
        <v>47</v>
      </c>
    </row>
    <row r="146" spans="1:6" x14ac:dyDescent="0.25">
      <c r="A146" s="131" t="s">
        <v>32</v>
      </c>
      <c r="B146" s="26">
        <v>1</v>
      </c>
      <c r="C146" s="227" t="s">
        <v>503</v>
      </c>
      <c r="D146" s="228">
        <v>3</v>
      </c>
      <c r="E146" s="228">
        <v>1</v>
      </c>
      <c r="F146" s="228">
        <v>2</v>
      </c>
    </row>
    <row r="147" spans="1:6" x14ac:dyDescent="0.25">
      <c r="A147" s="131" t="s">
        <v>32</v>
      </c>
      <c r="B147" s="26">
        <v>2</v>
      </c>
      <c r="C147" s="227" t="s">
        <v>106</v>
      </c>
      <c r="D147" s="228">
        <v>10</v>
      </c>
      <c r="E147" s="228">
        <v>2</v>
      </c>
      <c r="F147" s="228">
        <v>8</v>
      </c>
    </row>
    <row r="148" spans="1:6" x14ac:dyDescent="0.25">
      <c r="A148" s="131" t="s">
        <v>32</v>
      </c>
      <c r="B148" s="26">
        <v>3</v>
      </c>
      <c r="C148" s="227" t="s">
        <v>107</v>
      </c>
      <c r="D148" s="228">
        <v>11</v>
      </c>
      <c r="E148" s="228">
        <v>3</v>
      </c>
      <c r="F148" s="228">
        <v>8</v>
      </c>
    </row>
    <row r="149" spans="1:6" ht="30" x14ac:dyDescent="0.25">
      <c r="A149" s="131" t="s">
        <v>32</v>
      </c>
      <c r="B149" s="26">
        <v>4</v>
      </c>
      <c r="C149" s="227" t="s">
        <v>108</v>
      </c>
      <c r="D149" s="228">
        <v>10</v>
      </c>
      <c r="E149" s="228">
        <v>2</v>
      </c>
      <c r="F149" s="228">
        <v>8</v>
      </c>
    </row>
    <row r="150" spans="1:6" ht="30" x14ac:dyDescent="0.25">
      <c r="A150" s="131" t="s">
        <v>32</v>
      </c>
      <c r="B150" s="26">
        <v>5</v>
      </c>
      <c r="C150" s="227" t="s">
        <v>648</v>
      </c>
      <c r="D150" s="228">
        <v>3</v>
      </c>
      <c r="E150" s="228">
        <v>0</v>
      </c>
      <c r="F150" s="228">
        <v>3</v>
      </c>
    </row>
    <row r="151" spans="1:6" ht="30" x14ac:dyDescent="0.25">
      <c r="A151" s="131" t="s">
        <v>32</v>
      </c>
      <c r="B151" s="26">
        <v>6</v>
      </c>
      <c r="C151" s="227" t="s">
        <v>109</v>
      </c>
      <c r="D151" s="228">
        <v>3</v>
      </c>
      <c r="E151" s="228">
        <v>0</v>
      </c>
      <c r="F151" s="228">
        <v>3</v>
      </c>
    </row>
    <row r="152" spans="1:6" ht="30" x14ac:dyDescent="0.25">
      <c r="A152" s="131" t="s">
        <v>32</v>
      </c>
      <c r="B152" s="26">
        <v>7</v>
      </c>
      <c r="C152" s="227" t="s">
        <v>110</v>
      </c>
      <c r="D152" s="228">
        <v>2</v>
      </c>
      <c r="E152" s="228">
        <v>1</v>
      </c>
      <c r="F152" s="228">
        <v>1</v>
      </c>
    </row>
    <row r="153" spans="1:6" ht="30" x14ac:dyDescent="0.25">
      <c r="A153" s="131" t="s">
        <v>32</v>
      </c>
      <c r="B153" s="26">
        <v>8</v>
      </c>
      <c r="C153" s="227" t="s">
        <v>111</v>
      </c>
      <c r="D153" s="228">
        <v>3</v>
      </c>
      <c r="E153" s="228">
        <v>1</v>
      </c>
      <c r="F153" s="228">
        <v>2</v>
      </c>
    </row>
    <row r="154" spans="1:6" ht="30" x14ac:dyDescent="0.25">
      <c r="A154" s="131" t="s">
        <v>32</v>
      </c>
      <c r="B154" s="26">
        <v>9</v>
      </c>
      <c r="C154" s="227" t="s">
        <v>112</v>
      </c>
      <c r="D154" s="228">
        <v>3</v>
      </c>
      <c r="E154" s="228">
        <v>1</v>
      </c>
      <c r="F154" s="228">
        <v>2</v>
      </c>
    </row>
    <row r="155" spans="1:6" ht="30" x14ac:dyDescent="0.25">
      <c r="A155" s="131" t="s">
        <v>32</v>
      </c>
      <c r="B155" s="26">
        <v>10</v>
      </c>
      <c r="C155" s="227" t="s">
        <v>113</v>
      </c>
      <c r="D155" s="228">
        <v>11</v>
      </c>
      <c r="E155" s="228">
        <v>3</v>
      </c>
      <c r="F155" s="228">
        <v>8</v>
      </c>
    </row>
    <row r="156" spans="1:6" ht="30" x14ac:dyDescent="0.25">
      <c r="A156" s="131" t="s">
        <v>32</v>
      </c>
      <c r="B156" s="26">
        <v>11</v>
      </c>
      <c r="C156" s="227" t="s">
        <v>114</v>
      </c>
      <c r="D156" s="228">
        <v>5</v>
      </c>
      <c r="E156" s="228">
        <v>1</v>
      </c>
      <c r="F156" s="228">
        <v>4</v>
      </c>
    </row>
    <row r="157" spans="1:6" ht="30" x14ac:dyDescent="0.25">
      <c r="A157" s="131" t="s">
        <v>32</v>
      </c>
      <c r="B157" s="26">
        <v>12</v>
      </c>
      <c r="C157" s="227" t="s">
        <v>115</v>
      </c>
      <c r="D157" s="228">
        <v>10</v>
      </c>
      <c r="E157" s="228">
        <v>2</v>
      </c>
      <c r="F157" s="228">
        <v>8</v>
      </c>
    </row>
    <row r="158" spans="1:6" ht="30" x14ac:dyDescent="0.25">
      <c r="A158" s="131" t="s">
        <v>32</v>
      </c>
      <c r="B158" s="26">
        <v>13</v>
      </c>
      <c r="C158" s="227" t="s">
        <v>504</v>
      </c>
      <c r="D158" s="228">
        <v>5</v>
      </c>
      <c r="E158" s="228">
        <v>1</v>
      </c>
      <c r="F158" s="228">
        <v>4</v>
      </c>
    </row>
    <row r="159" spans="1:6" ht="30" x14ac:dyDescent="0.25">
      <c r="A159" s="131" t="s">
        <v>32</v>
      </c>
      <c r="B159" s="26">
        <v>14</v>
      </c>
      <c r="C159" s="227" t="s">
        <v>116</v>
      </c>
      <c r="D159" s="228">
        <v>3</v>
      </c>
      <c r="E159" s="228">
        <v>1</v>
      </c>
      <c r="F159" s="228">
        <v>2</v>
      </c>
    </row>
    <row r="160" spans="1:6" ht="30" x14ac:dyDescent="0.25">
      <c r="A160" s="131" t="s">
        <v>32</v>
      </c>
      <c r="B160" s="26">
        <v>15</v>
      </c>
      <c r="C160" s="227" t="s">
        <v>505</v>
      </c>
      <c r="D160" s="228">
        <v>5</v>
      </c>
      <c r="E160" s="228">
        <v>0</v>
      </c>
      <c r="F160" s="228">
        <v>5</v>
      </c>
    </row>
    <row r="161" spans="1:6" x14ac:dyDescent="0.25">
      <c r="A161" s="131" t="s">
        <v>32</v>
      </c>
      <c r="B161" s="26">
        <v>16</v>
      </c>
      <c r="C161" s="227" t="s">
        <v>474</v>
      </c>
      <c r="D161" s="228">
        <v>1</v>
      </c>
      <c r="E161" s="228">
        <v>0</v>
      </c>
      <c r="F161" s="228">
        <v>1</v>
      </c>
    </row>
    <row r="162" spans="1:6" x14ac:dyDescent="0.25">
      <c r="A162" s="23"/>
      <c r="B162" s="23"/>
      <c r="C162" s="231" t="s">
        <v>60</v>
      </c>
      <c r="D162" s="232">
        <f>SUM(D146:D161)</f>
        <v>88</v>
      </c>
      <c r="E162" s="232">
        <f>SUM(E146:E161)</f>
        <v>19</v>
      </c>
      <c r="F162" s="232">
        <f>SUM(F146:F161)</f>
        <v>69</v>
      </c>
    </row>
    <row r="163" spans="1:6" x14ac:dyDescent="0.25">
      <c r="A163" s="131" t="s">
        <v>33</v>
      </c>
      <c r="B163" s="26">
        <v>1</v>
      </c>
      <c r="C163" s="227" t="s">
        <v>506</v>
      </c>
      <c r="D163" s="228">
        <v>6</v>
      </c>
      <c r="E163" s="228">
        <v>1</v>
      </c>
      <c r="F163" s="228">
        <v>5</v>
      </c>
    </row>
    <row r="164" spans="1:6" x14ac:dyDescent="0.25">
      <c r="A164" s="131" t="s">
        <v>33</v>
      </c>
      <c r="B164" s="26">
        <v>2</v>
      </c>
      <c r="C164" s="227" t="s">
        <v>507</v>
      </c>
      <c r="D164" s="228">
        <v>6</v>
      </c>
      <c r="E164" s="228">
        <v>1</v>
      </c>
      <c r="F164" s="228">
        <v>5</v>
      </c>
    </row>
    <row r="165" spans="1:6" x14ac:dyDescent="0.25">
      <c r="A165" s="131" t="s">
        <v>33</v>
      </c>
      <c r="B165" s="26">
        <v>3</v>
      </c>
      <c r="C165" s="227" t="s">
        <v>508</v>
      </c>
      <c r="D165" s="228">
        <v>3</v>
      </c>
      <c r="E165" s="228">
        <v>1</v>
      </c>
      <c r="F165" s="228">
        <v>2</v>
      </c>
    </row>
    <row r="166" spans="1:6" x14ac:dyDescent="0.25">
      <c r="A166" s="131" t="s">
        <v>33</v>
      </c>
      <c r="B166" s="26">
        <v>4</v>
      </c>
      <c r="C166" s="227" t="s">
        <v>509</v>
      </c>
      <c r="D166" s="228">
        <v>2</v>
      </c>
      <c r="E166" s="228">
        <v>1</v>
      </c>
      <c r="F166" s="228">
        <v>1</v>
      </c>
    </row>
    <row r="167" spans="1:6" x14ac:dyDescent="0.25">
      <c r="A167" s="131" t="s">
        <v>33</v>
      </c>
      <c r="B167" s="26">
        <v>5</v>
      </c>
      <c r="C167" s="227" t="s">
        <v>510</v>
      </c>
      <c r="D167" s="228">
        <v>4</v>
      </c>
      <c r="E167" s="228">
        <v>1</v>
      </c>
      <c r="F167" s="228">
        <v>3</v>
      </c>
    </row>
    <row r="168" spans="1:6" x14ac:dyDescent="0.25">
      <c r="A168" s="131" t="s">
        <v>33</v>
      </c>
      <c r="B168" s="26">
        <v>6</v>
      </c>
      <c r="C168" s="227" t="s">
        <v>511</v>
      </c>
      <c r="D168" s="228">
        <v>3</v>
      </c>
      <c r="E168" s="228">
        <v>1</v>
      </c>
      <c r="F168" s="228">
        <v>2</v>
      </c>
    </row>
    <row r="169" spans="1:6" x14ac:dyDescent="0.25">
      <c r="A169" s="131" t="s">
        <v>33</v>
      </c>
      <c r="B169" s="26">
        <v>7</v>
      </c>
      <c r="C169" s="227" t="s">
        <v>512</v>
      </c>
      <c r="D169" s="228">
        <v>6</v>
      </c>
      <c r="E169" s="228">
        <v>2</v>
      </c>
      <c r="F169" s="228">
        <v>4</v>
      </c>
    </row>
    <row r="170" spans="1:6" x14ac:dyDescent="0.25">
      <c r="A170" s="131" t="s">
        <v>33</v>
      </c>
      <c r="B170" s="26">
        <v>8</v>
      </c>
      <c r="C170" s="227" t="s">
        <v>117</v>
      </c>
      <c r="D170" s="228">
        <v>1</v>
      </c>
      <c r="E170" s="228">
        <v>0</v>
      </c>
      <c r="F170" s="228">
        <v>1</v>
      </c>
    </row>
    <row r="171" spans="1:6" x14ac:dyDescent="0.25">
      <c r="A171" s="23"/>
      <c r="B171" s="23"/>
      <c r="C171" s="231" t="s">
        <v>60</v>
      </c>
      <c r="D171" s="232">
        <f>SUM(D163:D170)</f>
        <v>31</v>
      </c>
      <c r="E171" s="232">
        <f>SUM(E163:E170)</f>
        <v>8</v>
      </c>
      <c r="F171" s="232">
        <f>SUM(F163:F170)</f>
        <v>23</v>
      </c>
    </row>
    <row r="172" spans="1:6" ht="30" x14ac:dyDescent="0.25">
      <c r="A172" s="133" t="s">
        <v>34</v>
      </c>
      <c r="B172" s="132">
        <v>1</v>
      </c>
      <c r="C172" s="227" t="s">
        <v>540</v>
      </c>
      <c r="D172" s="228">
        <v>13</v>
      </c>
      <c r="E172" s="228">
        <v>2</v>
      </c>
      <c r="F172" s="228">
        <v>11</v>
      </c>
    </row>
    <row r="173" spans="1:6" ht="21.75" customHeight="1" x14ac:dyDescent="0.25">
      <c r="A173" s="133" t="s">
        <v>34</v>
      </c>
      <c r="B173" s="132">
        <v>2</v>
      </c>
      <c r="C173" s="227" t="s">
        <v>541</v>
      </c>
      <c r="D173" s="228">
        <v>14</v>
      </c>
      <c r="E173" s="228">
        <v>4</v>
      </c>
      <c r="F173" s="228">
        <v>10</v>
      </c>
    </row>
    <row r="174" spans="1:6" x14ac:dyDescent="0.25">
      <c r="A174" s="133" t="s">
        <v>34</v>
      </c>
      <c r="B174" s="132">
        <v>3</v>
      </c>
      <c r="C174" s="227" t="s">
        <v>542</v>
      </c>
      <c r="D174" s="228">
        <v>18</v>
      </c>
      <c r="E174" s="228">
        <v>6</v>
      </c>
      <c r="F174" s="228">
        <v>12</v>
      </c>
    </row>
    <row r="175" spans="1:6" ht="30" x14ac:dyDescent="0.25">
      <c r="A175" s="133" t="s">
        <v>34</v>
      </c>
      <c r="B175" s="132">
        <v>4</v>
      </c>
      <c r="C175" s="227" t="s">
        <v>634</v>
      </c>
      <c r="D175" s="228">
        <v>22</v>
      </c>
      <c r="E175" s="228">
        <v>3</v>
      </c>
      <c r="F175" s="228">
        <v>19</v>
      </c>
    </row>
    <row r="176" spans="1:6" ht="30" x14ac:dyDescent="0.25">
      <c r="A176" s="133" t="s">
        <v>34</v>
      </c>
      <c r="B176" s="132">
        <v>5</v>
      </c>
      <c r="C176" s="227" t="s">
        <v>543</v>
      </c>
      <c r="D176" s="228">
        <v>12</v>
      </c>
      <c r="E176" s="228">
        <v>2</v>
      </c>
      <c r="F176" s="228">
        <v>10</v>
      </c>
    </row>
    <row r="177" spans="1:6" ht="30" x14ac:dyDescent="0.25">
      <c r="A177" s="133" t="s">
        <v>34</v>
      </c>
      <c r="B177" s="132">
        <v>6</v>
      </c>
      <c r="C177" s="227" t="s">
        <v>635</v>
      </c>
      <c r="D177" s="228">
        <v>6</v>
      </c>
      <c r="E177" s="228">
        <v>2</v>
      </c>
      <c r="F177" s="228">
        <v>4</v>
      </c>
    </row>
    <row r="178" spans="1:6" ht="30" x14ac:dyDescent="0.25">
      <c r="A178" s="133" t="s">
        <v>34</v>
      </c>
      <c r="B178" s="132">
        <v>7</v>
      </c>
      <c r="C178" s="227" t="s">
        <v>636</v>
      </c>
      <c r="D178" s="228">
        <v>6</v>
      </c>
      <c r="E178" s="228">
        <v>1</v>
      </c>
      <c r="F178" s="228">
        <v>5</v>
      </c>
    </row>
    <row r="179" spans="1:6" ht="30" x14ac:dyDescent="0.25">
      <c r="A179" s="133" t="s">
        <v>34</v>
      </c>
      <c r="B179" s="132">
        <v>8</v>
      </c>
      <c r="C179" s="227" t="s">
        <v>544</v>
      </c>
      <c r="D179" s="228">
        <v>13</v>
      </c>
      <c r="E179" s="228">
        <v>0</v>
      </c>
      <c r="F179" s="228">
        <v>13</v>
      </c>
    </row>
    <row r="180" spans="1:6" ht="30" x14ac:dyDescent="0.25">
      <c r="A180" s="133" t="s">
        <v>34</v>
      </c>
      <c r="B180" s="132">
        <v>9</v>
      </c>
      <c r="C180" s="227" t="s">
        <v>637</v>
      </c>
      <c r="D180" s="228">
        <v>10</v>
      </c>
      <c r="E180" s="228">
        <v>2</v>
      </c>
      <c r="F180" s="228">
        <v>8</v>
      </c>
    </row>
    <row r="181" spans="1:6" ht="21" customHeight="1" x14ac:dyDescent="0.25">
      <c r="A181" s="133" t="s">
        <v>34</v>
      </c>
      <c r="B181" s="132">
        <v>10</v>
      </c>
      <c r="C181" s="227" t="s">
        <v>545</v>
      </c>
      <c r="D181" s="228">
        <v>12</v>
      </c>
      <c r="E181" s="228">
        <v>2</v>
      </c>
      <c r="F181" s="228">
        <v>10</v>
      </c>
    </row>
    <row r="182" spans="1:6" ht="30" x14ac:dyDescent="0.25">
      <c r="A182" s="133" t="s">
        <v>34</v>
      </c>
      <c r="B182" s="132">
        <v>11</v>
      </c>
      <c r="C182" s="227" t="s">
        <v>638</v>
      </c>
      <c r="D182" s="228">
        <v>13</v>
      </c>
      <c r="E182" s="228">
        <v>3</v>
      </c>
      <c r="F182" s="228">
        <v>10</v>
      </c>
    </row>
    <row r="183" spans="1:6" ht="30" x14ac:dyDescent="0.25">
      <c r="A183" s="133" t="s">
        <v>34</v>
      </c>
      <c r="B183" s="132">
        <v>12</v>
      </c>
      <c r="C183" s="227" t="s">
        <v>546</v>
      </c>
      <c r="D183" s="228">
        <v>12</v>
      </c>
      <c r="E183" s="228">
        <v>4</v>
      </c>
      <c r="F183" s="228">
        <v>8</v>
      </c>
    </row>
    <row r="184" spans="1:6" ht="20.25" customHeight="1" x14ac:dyDescent="0.25">
      <c r="A184" s="133" t="s">
        <v>34</v>
      </c>
      <c r="B184" s="132">
        <v>13</v>
      </c>
      <c r="C184" s="227" t="s">
        <v>547</v>
      </c>
      <c r="D184" s="228">
        <v>12</v>
      </c>
      <c r="E184" s="228">
        <v>2</v>
      </c>
      <c r="F184" s="228">
        <v>10</v>
      </c>
    </row>
    <row r="185" spans="1:6" ht="30" x14ac:dyDescent="0.25">
      <c r="A185" s="133" t="s">
        <v>34</v>
      </c>
      <c r="B185" s="132">
        <v>14</v>
      </c>
      <c r="C185" s="227" t="s">
        <v>548</v>
      </c>
      <c r="D185" s="228">
        <v>6</v>
      </c>
      <c r="E185" s="228">
        <v>1</v>
      </c>
      <c r="F185" s="228">
        <v>5</v>
      </c>
    </row>
    <row r="186" spans="1:6" ht="30" x14ac:dyDescent="0.25">
      <c r="A186" s="133" t="s">
        <v>34</v>
      </c>
      <c r="B186" s="132">
        <v>15</v>
      </c>
      <c r="C186" s="227" t="s">
        <v>639</v>
      </c>
      <c r="D186" s="228">
        <v>12</v>
      </c>
      <c r="E186" s="228">
        <v>2</v>
      </c>
      <c r="F186" s="228">
        <v>10</v>
      </c>
    </row>
    <row r="187" spans="1:6" ht="30" x14ac:dyDescent="0.25">
      <c r="A187" s="133" t="s">
        <v>34</v>
      </c>
      <c r="B187" s="132">
        <v>16</v>
      </c>
      <c r="C187" s="227" t="s">
        <v>640</v>
      </c>
      <c r="D187" s="228">
        <v>12</v>
      </c>
      <c r="E187" s="228">
        <v>2</v>
      </c>
      <c r="F187" s="228">
        <v>9</v>
      </c>
    </row>
    <row r="188" spans="1:6" ht="30" x14ac:dyDescent="0.25">
      <c r="A188" s="133" t="s">
        <v>34</v>
      </c>
      <c r="B188" s="132">
        <v>17</v>
      </c>
      <c r="C188" s="227" t="s">
        <v>549</v>
      </c>
      <c r="D188" s="228">
        <v>12</v>
      </c>
      <c r="E188" s="228">
        <v>3</v>
      </c>
      <c r="F188" s="228">
        <v>9</v>
      </c>
    </row>
    <row r="189" spans="1:6" ht="30" x14ac:dyDescent="0.25">
      <c r="A189" s="133" t="s">
        <v>34</v>
      </c>
      <c r="B189" s="132">
        <v>18</v>
      </c>
      <c r="C189" s="227" t="s">
        <v>550</v>
      </c>
      <c r="D189" s="228">
        <v>12</v>
      </c>
      <c r="E189" s="228">
        <v>2</v>
      </c>
      <c r="F189" s="228">
        <v>10</v>
      </c>
    </row>
    <row r="190" spans="1:6" x14ac:dyDescent="0.25">
      <c r="A190" s="133" t="s">
        <v>34</v>
      </c>
      <c r="B190" s="132">
        <v>19</v>
      </c>
      <c r="C190" s="227" t="s">
        <v>641</v>
      </c>
      <c r="D190" s="228">
        <v>8</v>
      </c>
      <c r="E190" s="228">
        <v>2</v>
      </c>
      <c r="F190" s="228">
        <v>6</v>
      </c>
    </row>
    <row r="191" spans="1:6" ht="30" x14ac:dyDescent="0.25">
      <c r="A191" s="133" t="s">
        <v>34</v>
      </c>
      <c r="B191" s="132">
        <v>20</v>
      </c>
      <c r="C191" s="227" t="s">
        <v>551</v>
      </c>
      <c r="D191" s="228">
        <v>11</v>
      </c>
      <c r="E191" s="228">
        <v>2</v>
      </c>
      <c r="F191" s="228">
        <v>9</v>
      </c>
    </row>
    <row r="192" spans="1:6" x14ac:dyDescent="0.25">
      <c r="A192" s="133" t="s">
        <v>34</v>
      </c>
      <c r="B192" s="132">
        <v>21</v>
      </c>
      <c r="C192" s="227" t="s">
        <v>642</v>
      </c>
      <c r="D192" s="228">
        <v>12</v>
      </c>
      <c r="E192" s="228">
        <v>2</v>
      </c>
      <c r="F192" s="228">
        <v>6</v>
      </c>
    </row>
    <row r="193" spans="1:6" ht="30" x14ac:dyDescent="0.25">
      <c r="A193" s="133" t="s">
        <v>34</v>
      </c>
      <c r="B193" s="132">
        <v>22</v>
      </c>
      <c r="C193" s="227" t="s">
        <v>552</v>
      </c>
      <c r="D193" s="228">
        <v>11</v>
      </c>
      <c r="E193" s="228">
        <v>2</v>
      </c>
      <c r="F193" s="228">
        <v>8</v>
      </c>
    </row>
    <row r="194" spans="1:6" x14ac:dyDescent="0.25">
      <c r="A194" s="133" t="s">
        <v>34</v>
      </c>
      <c r="B194" s="132">
        <v>23</v>
      </c>
      <c r="C194" s="227" t="s">
        <v>553</v>
      </c>
      <c r="D194" s="228">
        <v>12</v>
      </c>
      <c r="E194" s="228">
        <v>3</v>
      </c>
      <c r="F194" s="228">
        <v>9</v>
      </c>
    </row>
    <row r="195" spans="1:6" ht="30" x14ac:dyDescent="0.25">
      <c r="A195" s="133" t="s">
        <v>34</v>
      </c>
      <c r="B195" s="132">
        <v>24</v>
      </c>
      <c r="C195" s="227" t="s">
        <v>554</v>
      </c>
      <c r="D195" s="228">
        <v>15</v>
      </c>
      <c r="E195" s="228">
        <v>3</v>
      </c>
      <c r="F195" s="228">
        <v>12</v>
      </c>
    </row>
    <row r="196" spans="1:6" x14ac:dyDescent="0.25">
      <c r="A196" s="133" t="s">
        <v>34</v>
      </c>
      <c r="B196" s="132">
        <v>25</v>
      </c>
      <c r="C196" s="227" t="s">
        <v>555</v>
      </c>
      <c r="D196" s="228">
        <v>4</v>
      </c>
      <c r="E196" s="228">
        <v>1</v>
      </c>
      <c r="F196" s="228">
        <v>3</v>
      </c>
    </row>
    <row r="197" spans="1:6" x14ac:dyDescent="0.25">
      <c r="A197" s="133" t="s">
        <v>34</v>
      </c>
      <c r="B197" s="132">
        <v>26</v>
      </c>
      <c r="C197" s="227" t="s">
        <v>556</v>
      </c>
      <c r="D197" s="228">
        <v>12</v>
      </c>
      <c r="E197" s="228">
        <v>4</v>
      </c>
      <c r="F197" s="228">
        <v>8</v>
      </c>
    </row>
    <row r="198" spans="1:6" ht="30" x14ac:dyDescent="0.25">
      <c r="A198" s="133" t="s">
        <v>34</v>
      </c>
      <c r="B198" s="132">
        <v>27</v>
      </c>
      <c r="C198" s="227" t="s">
        <v>557</v>
      </c>
      <c r="D198" s="228">
        <v>13</v>
      </c>
      <c r="E198" s="228">
        <v>3</v>
      </c>
      <c r="F198" s="228">
        <v>10</v>
      </c>
    </row>
    <row r="199" spans="1:6" x14ac:dyDescent="0.25">
      <c r="A199" s="133" t="s">
        <v>34</v>
      </c>
      <c r="B199" s="132">
        <v>28</v>
      </c>
      <c r="C199" s="227" t="s">
        <v>558</v>
      </c>
      <c r="D199" s="228">
        <v>6</v>
      </c>
      <c r="E199" s="228">
        <v>1</v>
      </c>
      <c r="F199" s="228">
        <v>5</v>
      </c>
    </row>
    <row r="200" spans="1:6" x14ac:dyDescent="0.25">
      <c r="A200" s="133" t="s">
        <v>34</v>
      </c>
      <c r="B200" s="132">
        <v>29</v>
      </c>
      <c r="C200" s="227" t="s">
        <v>559</v>
      </c>
      <c r="D200" s="228">
        <v>12</v>
      </c>
      <c r="E200" s="228">
        <v>2</v>
      </c>
      <c r="F200" s="228">
        <v>10</v>
      </c>
    </row>
    <row r="201" spans="1:6" ht="30" x14ac:dyDescent="0.25">
      <c r="A201" s="133" t="s">
        <v>34</v>
      </c>
      <c r="B201" s="132">
        <v>30</v>
      </c>
      <c r="C201" s="227" t="s">
        <v>560</v>
      </c>
      <c r="D201" s="228">
        <v>15</v>
      </c>
      <c r="E201" s="228">
        <v>3</v>
      </c>
      <c r="F201" s="228">
        <v>12</v>
      </c>
    </row>
    <row r="202" spans="1:6" ht="30" x14ac:dyDescent="0.25">
      <c r="A202" s="133" t="s">
        <v>34</v>
      </c>
      <c r="B202" s="132">
        <v>31</v>
      </c>
      <c r="C202" s="227" t="s">
        <v>561</v>
      </c>
      <c r="D202" s="228">
        <v>8</v>
      </c>
      <c r="E202" s="228">
        <v>1</v>
      </c>
      <c r="F202" s="228">
        <v>7</v>
      </c>
    </row>
    <row r="203" spans="1:6" ht="30" x14ac:dyDescent="0.25">
      <c r="A203" s="133" t="s">
        <v>34</v>
      </c>
      <c r="B203" s="132">
        <v>32</v>
      </c>
      <c r="C203" s="227" t="s">
        <v>562</v>
      </c>
      <c r="D203" s="228">
        <v>13</v>
      </c>
      <c r="E203" s="228">
        <v>2</v>
      </c>
      <c r="F203" s="228">
        <v>11</v>
      </c>
    </row>
    <row r="204" spans="1:6" ht="30" x14ac:dyDescent="0.25">
      <c r="A204" s="133" t="s">
        <v>34</v>
      </c>
      <c r="B204" s="132">
        <v>33</v>
      </c>
      <c r="C204" s="227" t="s">
        <v>475</v>
      </c>
      <c r="D204" s="228">
        <v>12</v>
      </c>
      <c r="E204" s="228">
        <v>4</v>
      </c>
      <c r="F204" s="228">
        <v>8</v>
      </c>
    </row>
    <row r="205" spans="1:6" ht="30" x14ac:dyDescent="0.25">
      <c r="A205" s="133" t="s">
        <v>34</v>
      </c>
      <c r="B205" s="132">
        <v>34</v>
      </c>
      <c r="C205" s="227" t="s">
        <v>563</v>
      </c>
      <c r="D205" s="228">
        <v>12</v>
      </c>
      <c r="E205" s="228">
        <v>2</v>
      </c>
      <c r="F205" s="228">
        <v>10</v>
      </c>
    </row>
    <row r="206" spans="1:6" x14ac:dyDescent="0.25">
      <c r="A206" s="133" t="s">
        <v>34</v>
      </c>
      <c r="B206" s="132">
        <v>35</v>
      </c>
      <c r="C206" s="227" t="s">
        <v>564</v>
      </c>
      <c r="D206" s="228">
        <v>11</v>
      </c>
      <c r="E206" s="228">
        <v>2</v>
      </c>
      <c r="F206" s="228">
        <v>9</v>
      </c>
    </row>
    <row r="207" spans="1:6" ht="30" x14ac:dyDescent="0.25">
      <c r="A207" s="133" t="s">
        <v>34</v>
      </c>
      <c r="B207" s="132">
        <v>36</v>
      </c>
      <c r="C207" s="227" t="s">
        <v>565</v>
      </c>
      <c r="D207" s="228">
        <v>10</v>
      </c>
      <c r="E207" s="228">
        <v>2</v>
      </c>
      <c r="F207" s="228">
        <v>8</v>
      </c>
    </row>
    <row r="208" spans="1:6" ht="30" x14ac:dyDescent="0.25">
      <c r="A208" s="133" t="s">
        <v>34</v>
      </c>
      <c r="B208" s="132">
        <v>37</v>
      </c>
      <c r="C208" s="227" t="s">
        <v>566</v>
      </c>
      <c r="D208" s="228">
        <v>12</v>
      </c>
      <c r="E208" s="228">
        <v>2</v>
      </c>
      <c r="F208" s="228">
        <v>10</v>
      </c>
    </row>
    <row r="209" spans="1:6" x14ac:dyDescent="0.25">
      <c r="A209" s="133" t="s">
        <v>34</v>
      </c>
      <c r="B209" s="132">
        <v>38</v>
      </c>
      <c r="C209" s="227" t="s">
        <v>643</v>
      </c>
      <c r="D209" s="228">
        <v>14</v>
      </c>
      <c r="E209" s="228">
        <v>2</v>
      </c>
      <c r="F209" s="228">
        <v>12</v>
      </c>
    </row>
    <row r="210" spans="1:6" ht="30" x14ac:dyDescent="0.25">
      <c r="A210" s="133" t="s">
        <v>34</v>
      </c>
      <c r="B210" s="132">
        <v>39</v>
      </c>
      <c r="C210" s="227" t="s">
        <v>644</v>
      </c>
      <c r="D210" s="228">
        <v>12</v>
      </c>
      <c r="E210" s="228">
        <v>4</v>
      </c>
      <c r="F210" s="228">
        <v>8</v>
      </c>
    </row>
    <row r="211" spans="1:6" ht="30" x14ac:dyDescent="0.25">
      <c r="A211" s="133" t="s">
        <v>34</v>
      </c>
      <c r="B211" s="132">
        <v>40</v>
      </c>
      <c r="C211" s="227" t="s">
        <v>567</v>
      </c>
      <c r="D211" s="228">
        <v>15</v>
      </c>
      <c r="E211" s="228">
        <v>2</v>
      </c>
      <c r="F211" s="228">
        <v>12</v>
      </c>
    </row>
    <row r="212" spans="1:6" x14ac:dyDescent="0.25">
      <c r="A212" s="133" t="s">
        <v>34</v>
      </c>
      <c r="B212" s="132">
        <v>41</v>
      </c>
      <c r="C212" s="227" t="s">
        <v>568</v>
      </c>
      <c r="D212" s="228">
        <v>12</v>
      </c>
      <c r="E212" s="228">
        <v>2</v>
      </c>
      <c r="F212" s="228">
        <v>10</v>
      </c>
    </row>
    <row r="213" spans="1:6" x14ac:dyDescent="0.25">
      <c r="A213" s="133" t="s">
        <v>34</v>
      </c>
      <c r="B213" s="132">
        <v>42</v>
      </c>
      <c r="C213" s="227" t="s">
        <v>649</v>
      </c>
      <c r="D213" s="228">
        <v>7</v>
      </c>
      <c r="E213" s="228">
        <v>1</v>
      </c>
      <c r="F213" s="228">
        <v>6</v>
      </c>
    </row>
    <row r="214" spans="1:6" ht="30" x14ac:dyDescent="0.25">
      <c r="A214" s="133" t="s">
        <v>34</v>
      </c>
      <c r="B214" s="132">
        <v>43</v>
      </c>
      <c r="C214" s="227" t="s">
        <v>569</v>
      </c>
      <c r="D214" s="228">
        <v>12</v>
      </c>
      <c r="E214" s="228">
        <v>2</v>
      </c>
      <c r="F214" s="228">
        <v>10</v>
      </c>
    </row>
    <row r="215" spans="1:6" ht="30" x14ac:dyDescent="0.25">
      <c r="A215" s="133" t="s">
        <v>34</v>
      </c>
      <c r="B215" s="132">
        <v>44</v>
      </c>
      <c r="C215" s="227" t="s">
        <v>570</v>
      </c>
      <c r="D215" s="228">
        <v>15</v>
      </c>
      <c r="E215" s="228">
        <v>3</v>
      </c>
      <c r="F215" s="228">
        <v>12</v>
      </c>
    </row>
    <row r="216" spans="1:6" ht="30" x14ac:dyDescent="0.25">
      <c r="A216" s="133" t="s">
        <v>34</v>
      </c>
      <c r="B216" s="132">
        <v>45</v>
      </c>
      <c r="C216" s="227" t="s">
        <v>645</v>
      </c>
      <c r="D216" s="228">
        <v>10</v>
      </c>
      <c r="E216" s="228">
        <v>1</v>
      </c>
      <c r="F216" s="228">
        <v>9</v>
      </c>
    </row>
    <row r="217" spans="1:6" ht="30" x14ac:dyDescent="0.25">
      <c r="A217" s="133" t="s">
        <v>34</v>
      </c>
      <c r="B217" s="132">
        <v>46</v>
      </c>
      <c r="C217" s="227" t="s">
        <v>571</v>
      </c>
      <c r="D217" s="228">
        <v>4</v>
      </c>
      <c r="E217" s="228">
        <v>1</v>
      </c>
      <c r="F217" s="228">
        <v>3</v>
      </c>
    </row>
    <row r="218" spans="1:6" ht="30" x14ac:dyDescent="0.25">
      <c r="A218" s="133" t="s">
        <v>34</v>
      </c>
      <c r="B218" s="132">
        <v>47</v>
      </c>
      <c r="C218" s="227" t="s">
        <v>572</v>
      </c>
      <c r="D218" s="228">
        <v>9</v>
      </c>
      <c r="E218" s="228">
        <v>2</v>
      </c>
      <c r="F218" s="228">
        <v>7</v>
      </c>
    </row>
    <row r="219" spans="1:6" ht="30" x14ac:dyDescent="0.25">
      <c r="A219" s="133" t="s">
        <v>34</v>
      </c>
      <c r="B219" s="132">
        <v>48</v>
      </c>
      <c r="C219" s="227" t="s">
        <v>573</v>
      </c>
      <c r="D219" s="228">
        <v>5</v>
      </c>
      <c r="E219" s="228">
        <v>1</v>
      </c>
      <c r="F219" s="228">
        <v>4</v>
      </c>
    </row>
    <row r="220" spans="1:6" ht="30" x14ac:dyDescent="0.25">
      <c r="A220" s="133" t="s">
        <v>34</v>
      </c>
      <c r="B220" s="132">
        <v>49</v>
      </c>
      <c r="C220" s="227" t="s">
        <v>574</v>
      </c>
      <c r="D220" s="228">
        <v>6</v>
      </c>
      <c r="E220" s="228">
        <v>0</v>
      </c>
      <c r="F220" s="228">
        <v>6</v>
      </c>
    </row>
    <row r="221" spans="1:6" x14ac:dyDescent="0.25">
      <c r="A221" s="133" t="s">
        <v>34</v>
      </c>
      <c r="B221" s="132">
        <v>50</v>
      </c>
      <c r="C221" s="227" t="s">
        <v>575</v>
      </c>
      <c r="D221" s="228">
        <v>4</v>
      </c>
      <c r="E221" s="228">
        <v>1</v>
      </c>
      <c r="F221" s="228">
        <v>3</v>
      </c>
    </row>
    <row r="222" spans="1:6" ht="30" x14ac:dyDescent="0.25">
      <c r="A222" s="133" t="s">
        <v>34</v>
      </c>
      <c r="B222" s="132">
        <v>51</v>
      </c>
      <c r="C222" s="227" t="s">
        <v>576</v>
      </c>
      <c r="D222" s="228">
        <v>7</v>
      </c>
      <c r="E222" s="228">
        <v>2</v>
      </c>
      <c r="F222" s="228">
        <v>5</v>
      </c>
    </row>
    <row r="223" spans="1:6" x14ac:dyDescent="0.25">
      <c r="A223" s="133" t="s">
        <v>34</v>
      </c>
      <c r="B223" s="132">
        <v>52</v>
      </c>
      <c r="C223" s="227" t="s">
        <v>577</v>
      </c>
      <c r="D223" s="228">
        <v>7</v>
      </c>
      <c r="E223" s="228">
        <v>0</v>
      </c>
      <c r="F223" s="228">
        <v>7</v>
      </c>
    </row>
    <row r="224" spans="1:6" ht="30" x14ac:dyDescent="0.25">
      <c r="A224" s="144" t="s">
        <v>34</v>
      </c>
      <c r="B224" s="132">
        <v>53</v>
      </c>
      <c r="C224" s="227" t="s">
        <v>576</v>
      </c>
      <c r="D224" s="228"/>
      <c r="E224" s="228"/>
      <c r="F224" s="228"/>
    </row>
    <row r="225" spans="1:6" x14ac:dyDescent="0.25">
      <c r="A225" s="145" t="s">
        <v>34</v>
      </c>
      <c r="B225" s="132">
        <v>54</v>
      </c>
      <c r="C225" s="227" t="s">
        <v>577</v>
      </c>
      <c r="D225" s="228"/>
      <c r="E225" s="228"/>
      <c r="F225" s="228"/>
    </row>
    <row r="226" spans="1:6" x14ac:dyDescent="0.25">
      <c r="A226" s="23"/>
      <c r="B226" s="23"/>
      <c r="C226" s="231"/>
      <c r="D226" s="240">
        <f>SUM(D172:D225)</f>
        <v>565</v>
      </c>
      <c r="E226" s="240">
        <f>SUM(E172:E225)</f>
        <v>110</v>
      </c>
      <c r="F226" s="240">
        <f>SUM(F172:F225)</f>
        <v>448</v>
      </c>
    </row>
  </sheetData>
  <pageMargins left="0.70866141732283472" right="0.70866141732283472" top="0.74803149606299213" bottom="0.74803149606299213" header="0.31496062992125984" footer="0.31496062992125984"/>
  <pageSetup paperSize="9" scale="6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28"/>
  <sheetViews>
    <sheetView zoomScale="60" zoomScaleNormal="60" zoomScalePageLayoutView="85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K24" sqref="K24"/>
    </sheetView>
  </sheetViews>
  <sheetFormatPr defaultColWidth="8.85546875" defaultRowHeight="15" x14ac:dyDescent="0.25"/>
  <cols>
    <col min="1" max="1" width="29.140625" style="103" customWidth="1"/>
    <col min="2" max="2" width="3.7109375" style="103" customWidth="1"/>
    <col min="3" max="3" width="36.7109375" style="103" customWidth="1"/>
    <col min="4" max="4" width="25.140625" style="103" customWidth="1"/>
    <col min="5" max="5" width="18" style="103" customWidth="1"/>
    <col min="6" max="6" width="5.7109375" style="103" customWidth="1"/>
    <col min="7" max="7" width="14.7109375" style="103" customWidth="1"/>
    <col min="8" max="8" width="12.85546875" style="103" customWidth="1"/>
    <col min="9" max="9" width="11.85546875" style="103" bestFit="1" customWidth="1"/>
    <col min="10" max="10" width="5.7109375" style="103" customWidth="1"/>
    <col min="11" max="11" width="12.42578125" style="103" bestFit="1" customWidth="1"/>
    <col min="12" max="12" width="5.7109375" style="103" customWidth="1"/>
    <col min="13" max="15" width="16.140625" customWidth="1"/>
    <col min="16" max="16" width="5.7109375" style="103" customWidth="1"/>
    <col min="17" max="18" width="14.85546875" style="103" bestFit="1" customWidth="1"/>
    <col min="19" max="19" width="9.140625" style="103" customWidth="1"/>
    <col min="20" max="20" width="9.28515625" style="103" bestFit="1" customWidth="1"/>
    <col min="21" max="21" width="11.85546875" style="103" customWidth="1"/>
    <col min="22" max="22" width="15.42578125" style="103" customWidth="1"/>
    <col min="23" max="23" width="6" style="103" bestFit="1" customWidth="1"/>
    <col min="24" max="24" width="13.28515625" style="103" bestFit="1" customWidth="1"/>
    <col min="25" max="25" width="13.140625" style="103" customWidth="1"/>
    <col min="26" max="26" width="6.85546875" style="103" bestFit="1" customWidth="1"/>
    <col min="27" max="27" width="7.42578125" style="103" customWidth="1"/>
    <col min="28" max="16384" width="8.85546875" style="103"/>
  </cols>
  <sheetData>
    <row r="1" spans="1:27" s="94" customFormat="1" ht="154.5" x14ac:dyDescent="0.25">
      <c r="A1" s="2" t="s">
        <v>35</v>
      </c>
      <c r="B1" s="101"/>
      <c r="C1" s="4" t="s">
        <v>36</v>
      </c>
      <c r="D1" s="4" t="s">
        <v>265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655</v>
      </c>
      <c r="N1" s="5" t="s">
        <v>656</v>
      </c>
      <c r="O1" s="5" t="s">
        <v>657</v>
      </c>
      <c r="P1" s="11" t="s">
        <v>658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243</v>
      </c>
      <c r="V1" s="5" t="s">
        <v>244</v>
      </c>
      <c r="W1" s="11" t="s">
        <v>245</v>
      </c>
      <c r="X1" s="5" t="s">
        <v>246</v>
      </c>
      <c r="Y1" s="5" t="s">
        <v>247</v>
      </c>
      <c r="Z1" s="14" t="s">
        <v>646</v>
      </c>
      <c r="AA1" s="14" t="s">
        <v>50</v>
      </c>
    </row>
    <row r="2" spans="1:27" x14ac:dyDescent="0.25">
      <c r="A2" s="10" t="s">
        <v>654</v>
      </c>
      <c r="B2" s="8"/>
      <c r="C2" s="8"/>
      <c r="D2" s="8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222">
        <v>2</v>
      </c>
      <c r="O2" s="222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 t="shared" ref="Z2:Z11" si="0">F2+J2+L2+P2+T2+W2</f>
        <v>20</v>
      </c>
      <c r="AA2" s="13">
        <v>100</v>
      </c>
    </row>
    <row r="3" spans="1:27" ht="33" customHeight="1" x14ac:dyDescent="0.25">
      <c r="A3" s="213" t="s">
        <v>25</v>
      </c>
      <c r="B3" s="214">
        <v>1</v>
      </c>
      <c r="C3" s="188" t="s">
        <v>148</v>
      </c>
      <c r="D3" s="188" t="s">
        <v>338</v>
      </c>
      <c r="E3" s="178" t="s">
        <v>647</v>
      </c>
      <c r="F3" s="179">
        <f t="shared" ref="F3:F11" si="1">IF(E3="23/24",2,0)</f>
        <v>2</v>
      </c>
      <c r="G3" s="136">
        <v>194</v>
      </c>
      <c r="H3" s="136">
        <v>10</v>
      </c>
      <c r="I3" s="215">
        <v>10</v>
      </c>
      <c r="J3" s="179">
        <f t="shared" ref="J3:J11" si="2">IF(ABS((H3-I3)/I3)&lt;=0.1,2,IF(AND(ABS((H3-I3)/I3)&gt;0.1,ABS((H3-I3)/I3)&lt;=0.2),1,0))</f>
        <v>2</v>
      </c>
      <c r="K3" s="205">
        <v>91.666666666666657</v>
      </c>
      <c r="L3" s="179">
        <f t="shared" ref="L3:L11" si="3">IF(K3&gt;90,4,IF(AND(K3&gt;80,K3&lt;=90),3,IF(AND(K3&gt;=50,K3&lt;=80),2,IF(AND(K3&gt;=10,K3&lt;50),1,0))))</f>
        <v>4</v>
      </c>
      <c r="M3" s="189">
        <v>2</v>
      </c>
      <c r="N3" s="223">
        <v>2</v>
      </c>
      <c r="O3" s="223">
        <v>2</v>
      </c>
      <c r="P3" s="179">
        <f t="shared" ref="P3:P11" si="4">SUM(M3:O3)</f>
        <v>6</v>
      </c>
      <c r="Q3" s="223">
        <v>187</v>
      </c>
      <c r="R3" s="223">
        <v>183</v>
      </c>
      <c r="S3" s="191">
        <f t="shared" ref="S3:S11" si="5">ROUND(R3/Q3*100,0)</f>
        <v>98</v>
      </c>
      <c r="T3" s="179">
        <f t="shared" ref="T3:T11" si="6">IF(S3&gt;90,4,IF(AND(S3&gt;80,S3&lt;=90),3,IF(AND(S3&gt;=50,S3&lt;=80),2,IF(AND(S3&gt;=10,S3&lt;50),1,0))))</f>
        <v>4</v>
      </c>
      <c r="U3" s="136">
        <v>189</v>
      </c>
      <c r="V3" s="136">
        <v>100</v>
      </c>
      <c r="W3" s="179">
        <f t="shared" ref="W3:W11" si="7">IF(V3&gt;=90,2,IF(V3&gt;=80,1,0))</f>
        <v>2</v>
      </c>
      <c r="X3" s="247">
        <v>16</v>
      </c>
      <c r="Y3" s="247">
        <v>69</v>
      </c>
      <c r="Z3" s="192">
        <f t="shared" si="0"/>
        <v>20</v>
      </c>
      <c r="AA3" s="192">
        <f t="shared" ref="AA3:AA11" si="8">ROUND(Z3/$Z$2*100,0)</f>
        <v>100</v>
      </c>
    </row>
    <row r="4" spans="1:27" ht="30" customHeight="1" x14ac:dyDescent="0.25">
      <c r="A4" s="213" t="s">
        <v>25</v>
      </c>
      <c r="B4" s="214">
        <v>2</v>
      </c>
      <c r="C4" s="188" t="s">
        <v>153</v>
      </c>
      <c r="D4" s="188" t="s">
        <v>339</v>
      </c>
      <c r="E4" s="178" t="s">
        <v>647</v>
      </c>
      <c r="F4" s="179">
        <f t="shared" si="1"/>
        <v>2</v>
      </c>
      <c r="G4" s="136">
        <v>251</v>
      </c>
      <c r="H4" s="136">
        <v>12</v>
      </c>
      <c r="I4" s="215">
        <v>12</v>
      </c>
      <c r="J4" s="179">
        <f t="shared" si="2"/>
        <v>2</v>
      </c>
      <c r="K4" s="205">
        <v>91.666666666666657</v>
      </c>
      <c r="L4" s="179">
        <f t="shared" si="3"/>
        <v>4</v>
      </c>
      <c r="M4" s="189">
        <v>2</v>
      </c>
      <c r="N4" s="223">
        <v>2</v>
      </c>
      <c r="O4" s="223">
        <v>2</v>
      </c>
      <c r="P4" s="179">
        <f t="shared" si="4"/>
        <v>6</v>
      </c>
      <c r="Q4" s="223">
        <v>243</v>
      </c>
      <c r="R4" s="223">
        <v>223</v>
      </c>
      <c r="S4" s="191">
        <f t="shared" si="5"/>
        <v>92</v>
      </c>
      <c r="T4" s="179">
        <f t="shared" si="6"/>
        <v>4</v>
      </c>
      <c r="U4" s="136">
        <v>252</v>
      </c>
      <c r="V4" s="136">
        <v>100</v>
      </c>
      <c r="W4" s="179">
        <f t="shared" si="7"/>
        <v>2</v>
      </c>
      <c r="X4" s="247">
        <v>25</v>
      </c>
      <c r="Y4" s="247">
        <v>85</v>
      </c>
      <c r="Z4" s="192">
        <f t="shared" si="0"/>
        <v>20</v>
      </c>
      <c r="AA4" s="192">
        <f t="shared" si="8"/>
        <v>100</v>
      </c>
    </row>
    <row r="5" spans="1:27" ht="30" customHeight="1" x14ac:dyDescent="0.25">
      <c r="A5" s="213" t="s">
        <v>25</v>
      </c>
      <c r="B5" s="214">
        <v>5</v>
      </c>
      <c r="C5" s="188" t="s">
        <v>154</v>
      </c>
      <c r="D5" s="188" t="s">
        <v>341</v>
      </c>
      <c r="E5" s="178" t="s">
        <v>647</v>
      </c>
      <c r="F5" s="179">
        <f t="shared" si="1"/>
        <v>2</v>
      </c>
      <c r="G5" s="136">
        <v>121</v>
      </c>
      <c r="H5" s="136">
        <v>8</v>
      </c>
      <c r="I5" s="248">
        <v>8</v>
      </c>
      <c r="J5" s="179">
        <f t="shared" si="2"/>
        <v>2</v>
      </c>
      <c r="K5" s="205">
        <v>91.666666666666657</v>
      </c>
      <c r="L5" s="179">
        <f t="shared" si="3"/>
        <v>4</v>
      </c>
      <c r="M5" s="189">
        <v>2</v>
      </c>
      <c r="N5" s="223">
        <v>2</v>
      </c>
      <c r="O5" s="223">
        <v>2</v>
      </c>
      <c r="P5" s="179">
        <f t="shared" si="4"/>
        <v>6</v>
      </c>
      <c r="Q5" s="223">
        <v>114</v>
      </c>
      <c r="R5" s="223">
        <v>114</v>
      </c>
      <c r="S5" s="191">
        <f t="shared" si="5"/>
        <v>100</v>
      </c>
      <c r="T5" s="179">
        <f t="shared" si="6"/>
        <v>4</v>
      </c>
      <c r="U5" s="136">
        <v>126</v>
      </c>
      <c r="V5" s="136">
        <v>100</v>
      </c>
      <c r="W5" s="179">
        <f t="shared" si="7"/>
        <v>2</v>
      </c>
      <c r="X5" s="247">
        <v>8</v>
      </c>
      <c r="Y5" s="247">
        <v>209</v>
      </c>
      <c r="Z5" s="192">
        <f t="shared" si="0"/>
        <v>20</v>
      </c>
      <c r="AA5" s="192">
        <f t="shared" si="8"/>
        <v>100</v>
      </c>
    </row>
    <row r="6" spans="1:27" ht="30" customHeight="1" x14ac:dyDescent="0.25">
      <c r="A6" s="213" t="s">
        <v>25</v>
      </c>
      <c r="B6" s="214">
        <v>6</v>
      </c>
      <c r="C6" s="188" t="s">
        <v>150</v>
      </c>
      <c r="D6" s="188" t="s">
        <v>344</v>
      </c>
      <c r="E6" s="178" t="s">
        <v>647</v>
      </c>
      <c r="F6" s="179">
        <f t="shared" si="1"/>
        <v>2</v>
      </c>
      <c r="G6" s="136">
        <v>124</v>
      </c>
      <c r="H6" s="136">
        <v>6</v>
      </c>
      <c r="I6" s="215">
        <v>6</v>
      </c>
      <c r="J6" s="179">
        <f t="shared" si="2"/>
        <v>2</v>
      </c>
      <c r="K6" s="205">
        <v>91.666666666666657</v>
      </c>
      <c r="L6" s="179">
        <f t="shared" si="3"/>
        <v>4</v>
      </c>
      <c r="M6" s="189">
        <v>2</v>
      </c>
      <c r="N6" s="223">
        <v>2</v>
      </c>
      <c r="O6" s="223">
        <v>2</v>
      </c>
      <c r="P6" s="179">
        <f t="shared" si="4"/>
        <v>6</v>
      </c>
      <c r="Q6" s="223">
        <v>119</v>
      </c>
      <c r="R6" s="223">
        <v>119</v>
      </c>
      <c r="S6" s="191">
        <f t="shared" si="5"/>
        <v>100</v>
      </c>
      <c r="T6" s="179">
        <f t="shared" si="6"/>
        <v>4</v>
      </c>
      <c r="U6" s="136">
        <v>176</v>
      </c>
      <c r="V6" s="136">
        <v>100</v>
      </c>
      <c r="W6" s="179">
        <f t="shared" si="7"/>
        <v>2</v>
      </c>
      <c r="X6" s="247">
        <v>6</v>
      </c>
      <c r="Y6" s="247">
        <v>121</v>
      </c>
      <c r="Z6" s="192">
        <f t="shared" si="0"/>
        <v>20</v>
      </c>
      <c r="AA6" s="192">
        <f t="shared" si="8"/>
        <v>100</v>
      </c>
    </row>
    <row r="7" spans="1:27" ht="30" customHeight="1" x14ac:dyDescent="0.25">
      <c r="A7" s="213" t="s">
        <v>25</v>
      </c>
      <c r="B7" s="214">
        <v>7</v>
      </c>
      <c r="C7" s="188" t="s">
        <v>151</v>
      </c>
      <c r="D7" s="188" t="s">
        <v>342</v>
      </c>
      <c r="E7" s="178" t="s">
        <v>647</v>
      </c>
      <c r="F7" s="179">
        <f t="shared" si="1"/>
        <v>2</v>
      </c>
      <c r="G7" s="136">
        <v>247</v>
      </c>
      <c r="H7" s="136">
        <v>12</v>
      </c>
      <c r="I7" s="215">
        <v>12</v>
      </c>
      <c r="J7" s="179">
        <f t="shared" si="2"/>
        <v>2</v>
      </c>
      <c r="K7" s="205">
        <v>91.666666666666657</v>
      </c>
      <c r="L7" s="179">
        <f t="shared" si="3"/>
        <v>4</v>
      </c>
      <c r="M7" s="189">
        <v>2</v>
      </c>
      <c r="N7" s="223">
        <v>2</v>
      </c>
      <c r="O7" s="223">
        <v>2</v>
      </c>
      <c r="P7" s="179">
        <f t="shared" si="4"/>
        <v>6</v>
      </c>
      <c r="Q7" s="223">
        <v>241</v>
      </c>
      <c r="R7" s="223">
        <v>227</v>
      </c>
      <c r="S7" s="191">
        <f t="shared" si="5"/>
        <v>94</v>
      </c>
      <c r="T7" s="179">
        <f t="shared" si="6"/>
        <v>4</v>
      </c>
      <c r="U7" s="136">
        <v>344</v>
      </c>
      <c r="V7" s="136">
        <v>100</v>
      </c>
      <c r="W7" s="179">
        <f t="shared" si="7"/>
        <v>2</v>
      </c>
      <c r="X7" s="247">
        <v>15</v>
      </c>
      <c r="Y7" s="247">
        <v>149</v>
      </c>
      <c r="Z7" s="192">
        <f t="shared" si="0"/>
        <v>20</v>
      </c>
      <c r="AA7" s="192">
        <f t="shared" si="8"/>
        <v>100</v>
      </c>
    </row>
    <row r="8" spans="1:27" ht="30" customHeight="1" x14ac:dyDescent="0.25">
      <c r="A8" s="213" t="s">
        <v>25</v>
      </c>
      <c r="B8" s="214">
        <v>8</v>
      </c>
      <c r="C8" s="188" t="s">
        <v>152</v>
      </c>
      <c r="D8" s="188" t="s">
        <v>345</v>
      </c>
      <c r="E8" s="178" t="s">
        <v>647</v>
      </c>
      <c r="F8" s="179">
        <f t="shared" si="1"/>
        <v>2</v>
      </c>
      <c r="G8" s="136">
        <v>111</v>
      </c>
      <c r="H8" s="136">
        <v>9</v>
      </c>
      <c r="I8" s="215">
        <v>9</v>
      </c>
      <c r="J8" s="179">
        <f t="shared" si="2"/>
        <v>2</v>
      </c>
      <c r="K8" s="205">
        <v>91.666666666666657</v>
      </c>
      <c r="L8" s="179">
        <f t="shared" si="3"/>
        <v>4</v>
      </c>
      <c r="M8" s="189">
        <v>2</v>
      </c>
      <c r="N8" s="223">
        <v>2</v>
      </c>
      <c r="O8" s="223">
        <v>2</v>
      </c>
      <c r="P8" s="179">
        <f t="shared" si="4"/>
        <v>6</v>
      </c>
      <c r="Q8" s="223">
        <v>107</v>
      </c>
      <c r="R8" s="223">
        <v>107</v>
      </c>
      <c r="S8" s="191">
        <f t="shared" si="5"/>
        <v>100</v>
      </c>
      <c r="T8" s="179">
        <f t="shared" si="6"/>
        <v>4</v>
      </c>
      <c r="U8" s="136">
        <v>137</v>
      </c>
      <c r="V8" s="136">
        <v>100</v>
      </c>
      <c r="W8" s="179">
        <f t="shared" si="7"/>
        <v>2</v>
      </c>
      <c r="X8" s="247">
        <v>91</v>
      </c>
      <c r="Y8" s="247">
        <v>547</v>
      </c>
      <c r="Z8" s="192">
        <f t="shared" si="0"/>
        <v>20</v>
      </c>
      <c r="AA8" s="192">
        <f t="shared" si="8"/>
        <v>100</v>
      </c>
    </row>
    <row r="9" spans="1:27" ht="30" customHeight="1" x14ac:dyDescent="0.25">
      <c r="A9" s="213" t="s">
        <v>25</v>
      </c>
      <c r="B9" s="214">
        <v>9</v>
      </c>
      <c r="C9" s="188" t="s">
        <v>155</v>
      </c>
      <c r="D9" s="188" t="s">
        <v>343</v>
      </c>
      <c r="E9" s="178" t="s">
        <v>647</v>
      </c>
      <c r="F9" s="179">
        <f t="shared" si="1"/>
        <v>2</v>
      </c>
      <c r="G9" s="136">
        <v>13</v>
      </c>
      <c r="H9" s="136">
        <v>2</v>
      </c>
      <c r="I9" s="215">
        <v>2</v>
      </c>
      <c r="J9" s="179">
        <f t="shared" si="2"/>
        <v>2</v>
      </c>
      <c r="K9" s="205">
        <v>91.666666666666657</v>
      </c>
      <c r="L9" s="179">
        <f t="shared" si="3"/>
        <v>4</v>
      </c>
      <c r="M9" s="189">
        <v>2</v>
      </c>
      <c r="N9" s="223">
        <v>2</v>
      </c>
      <c r="O9" s="223">
        <v>2</v>
      </c>
      <c r="P9" s="179">
        <f t="shared" si="4"/>
        <v>6</v>
      </c>
      <c r="Q9" s="223">
        <v>13</v>
      </c>
      <c r="R9" s="223">
        <v>13</v>
      </c>
      <c r="S9" s="191">
        <f t="shared" si="5"/>
        <v>100</v>
      </c>
      <c r="T9" s="179">
        <f t="shared" si="6"/>
        <v>4</v>
      </c>
      <c r="U9" s="136">
        <v>17</v>
      </c>
      <c r="V9" s="136">
        <v>100</v>
      </c>
      <c r="W9" s="179">
        <f t="shared" si="7"/>
        <v>2</v>
      </c>
      <c r="X9" s="247">
        <v>7</v>
      </c>
      <c r="Y9" s="247">
        <v>179</v>
      </c>
      <c r="Z9" s="192">
        <f t="shared" si="0"/>
        <v>20</v>
      </c>
      <c r="AA9" s="192">
        <f t="shared" si="8"/>
        <v>100</v>
      </c>
    </row>
    <row r="10" spans="1:27" ht="30" customHeight="1" x14ac:dyDescent="0.25">
      <c r="A10" s="213" t="s">
        <v>25</v>
      </c>
      <c r="B10" s="214">
        <v>3</v>
      </c>
      <c r="C10" s="188" t="s">
        <v>156</v>
      </c>
      <c r="D10" s="188" t="s">
        <v>340</v>
      </c>
      <c r="E10" s="178" t="s">
        <v>647</v>
      </c>
      <c r="F10" s="179">
        <f t="shared" si="1"/>
        <v>2</v>
      </c>
      <c r="G10" s="136">
        <v>50</v>
      </c>
      <c r="H10" s="136">
        <v>3</v>
      </c>
      <c r="I10" s="249">
        <v>3</v>
      </c>
      <c r="J10" s="179">
        <f t="shared" si="2"/>
        <v>2</v>
      </c>
      <c r="K10" s="205">
        <v>91.666666666666657</v>
      </c>
      <c r="L10" s="179">
        <f t="shared" si="3"/>
        <v>4</v>
      </c>
      <c r="M10" s="189">
        <v>2</v>
      </c>
      <c r="N10" s="223">
        <v>2</v>
      </c>
      <c r="O10" s="223">
        <v>2</v>
      </c>
      <c r="P10" s="179">
        <f t="shared" si="4"/>
        <v>6</v>
      </c>
      <c r="Q10" s="223">
        <v>48</v>
      </c>
      <c r="R10" s="223">
        <v>41</v>
      </c>
      <c r="S10" s="191">
        <f t="shared" si="5"/>
        <v>85</v>
      </c>
      <c r="T10" s="179">
        <f t="shared" si="6"/>
        <v>3</v>
      </c>
      <c r="U10" s="136">
        <v>39</v>
      </c>
      <c r="V10" s="136">
        <v>100</v>
      </c>
      <c r="W10" s="179">
        <f t="shared" si="7"/>
        <v>2</v>
      </c>
      <c r="X10" s="247">
        <v>4</v>
      </c>
      <c r="Y10" s="247">
        <v>37</v>
      </c>
      <c r="Z10" s="192">
        <f t="shared" si="0"/>
        <v>19</v>
      </c>
      <c r="AA10" s="192">
        <f t="shared" si="8"/>
        <v>95</v>
      </c>
    </row>
    <row r="11" spans="1:27" ht="30" customHeight="1" x14ac:dyDescent="0.25">
      <c r="A11" s="213" t="s">
        <v>25</v>
      </c>
      <c r="B11" s="214">
        <v>4</v>
      </c>
      <c r="C11" s="188" t="s">
        <v>149</v>
      </c>
      <c r="D11" s="188" t="s">
        <v>346</v>
      </c>
      <c r="E11" s="178" t="s">
        <v>647</v>
      </c>
      <c r="F11" s="179">
        <f t="shared" si="1"/>
        <v>2</v>
      </c>
      <c r="G11" s="136">
        <v>131</v>
      </c>
      <c r="H11" s="136">
        <v>9</v>
      </c>
      <c r="I11" s="215">
        <v>9</v>
      </c>
      <c r="J11" s="179">
        <f t="shared" si="2"/>
        <v>2</v>
      </c>
      <c r="K11" s="205">
        <v>50</v>
      </c>
      <c r="L11" s="179">
        <f t="shared" si="3"/>
        <v>2</v>
      </c>
      <c r="M11" s="189">
        <v>2</v>
      </c>
      <c r="N11" s="223">
        <v>2</v>
      </c>
      <c r="O11" s="223">
        <v>2</v>
      </c>
      <c r="P11" s="179">
        <f t="shared" si="4"/>
        <v>6</v>
      </c>
      <c r="Q11" s="223">
        <v>126</v>
      </c>
      <c r="R11" s="223">
        <v>126</v>
      </c>
      <c r="S11" s="191">
        <f t="shared" si="5"/>
        <v>100</v>
      </c>
      <c r="T11" s="179">
        <f t="shared" si="6"/>
        <v>4</v>
      </c>
      <c r="U11" s="136">
        <v>173</v>
      </c>
      <c r="V11" s="136">
        <v>100</v>
      </c>
      <c r="W11" s="179">
        <f t="shared" si="7"/>
        <v>2</v>
      </c>
      <c r="X11" s="247">
        <v>25</v>
      </c>
      <c r="Y11" s="247">
        <v>192</v>
      </c>
      <c r="Z11" s="192">
        <f t="shared" si="0"/>
        <v>18</v>
      </c>
      <c r="AA11" s="192">
        <f t="shared" si="8"/>
        <v>90</v>
      </c>
    </row>
    <row r="12" spans="1:27" s="94" customFormat="1" ht="30" customHeight="1" x14ac:dyDescent="0.25">
      <c r="A12" s="90"/>
      <c r="B12" s="90"/>
      <c r="C12" s="98" t="s">
        <v>52</v>
      </c>
      <c r="D12" s="117"/>
      <c r="E12" s="90"/>
      <c r="F12" s="91"/>
      <c r="G12" s="104">
        <f>SUM(G3:G11)</f>
        <v>1242</v>
      </c>
      <c r="H12" s="104">
        <f>SUM(H3:H11)</f>
        <v>71</v>
      </c>
      <c r="I12" s="104">
        <f>SUM(I3:I11)</f>
        <v>71</v>
      </c>
      <c r="J12" s="91"/>
      <c r="K12" s="93"/>
      <c r="L12" s="91"/>
      <c r="M12" s="143"/>
      <c r="N12" s="143"/>
      <c r="O12" s="143"/>
      <c r="P12" s="91"/>
      <c r="Q12" s="90"/>
      <c r="R12" s="90"/>
      <c r="S12" s="90"/>
      <c r="T12" s="91"/>
      <c r="U12" s="95"/>
      <c r="V12" s="95"/>
    </row>
    <row r="13" spans="1:27" ht="15.75" thickBot="1" x14ac:dyDescent="0.3">
      <c r="M13" s="143"/>
      <c r="N13" s="143"/>
      <c r="O13" s="143"/>
    </row>
    <row r="14" spans="1:27" ht="15.75" thickBot="1" x14ac:dyDescent="0.3">
      <c r="M14" s="56"/>
      <c r="N14" s="56"/>
      <c r="O14" s="56"/>
      <c r="V14" s="121" t="s">
        <v>51</v>
      </c>
      <c r="W14" s="99"/>
      <c r="X14" s="99"/>
      <c r="Y14" s="100"/>
      <c r="Z14" s="96">
        <f>AVERAGE(Z3:Z11)</f>
        <v>19.666666666666668</v>
      </c>
      <c r="AA14" s="97">
        <f>ROUND(Z14/$Z$2*100,0)</f>
        <v>98</v>
      </c>
    </row>
    <row r="15" spans="1:27" x14ac:dyDescent="0.25">
      <c r="M15" s="56"/>
      <c r="N15" s="56"/>
      <c r="O15" s="56"/>
    </row>
    <row r="16" spans="1:27" x14ac:dyDescent="0.25">
      <c r="F16" s="106"/>
      <c r="G16" s="106"/>
      <c r="H16" s="106"/>
      <c r="I16" s="106"/>
      <c r="M16" s="27"/>
      <c r="N16" s="27"/>
      <c r="O16" s="27"/>
    </row>
    <row r="17" spans="6:15" x14ac:dyDescent="0.25">
      <c r="F17" s="106"/>
      <c r="G17" s="106"/>
      <c r="H17" s="106"/>
      <c r="I17" s="106"/>
      <c r="M17" s="27"/>
      <c r="N17" s="27"/>
      <c r="O17" s="27"/>
    </row>
    <row r="18" spans="6:15" x14ac:dyDescent="0.25">
      <c r="F18" s="106"/>
      <c r="G18" s="105"/>
      <c r="H18" s="105"/>
      <c r="I18" s="106"/>
      <c r="M18" s="27"/>
      <c r="N18" s="27"/>
      <c r="O18" s="27"/>
    </row>
    <row r="19" spans="6:15" x14ac:dyDescent="0.25">
      <c r="F19" s="106"/>
      <c r="G19" s="105"/>
      <c r="H19" s="105"/>
      <c r="I19" s="106"/>
      <c r="M19" s="27"/>
      <c r="N19" s="27"/>
      <c r="O19" s="27"/>
    </row>
    <row r="20" spans="6:15" x14ac:dyDescent="0.25">
      <c r="F20" s="106"/>
      <c r="G20" s="105"/>
      <c r="H20" s="105"/>
      <c r="I20" s="106"/>
      <c r="M20" s="27"/>
      <c r="N20" s="27"/>
      <c r="O20" s="27"/>
    </row>
    <row r="21" spans="6:15" x14ac:dyDescent="0.25">
      <c r="F21" s="106"/>
      <c r="G21" s="105"/>
      <c r="H21" s="105"/>
      <c r="I21" s="106"/>
      <c r="K21" s="107"/>
    </row>
    <row r="22" spans="6:15" x14ac:dyDescent="0.25">
      <c r="F22" s="106"/>
      <c r="G22" s="105"/>
      <c r="H22" s="105"/>
      <c r="I22" s="106"/>
    </row>
    <row r="23" spans="6:15" x14ac:dyDescent="0.25">
      <c r="F23" s="106"/>
      <c r="G23" s="105"/>
      <c r="H23" s="105"/>
      <c r="I23" s="106"/>
    </row>
    <row r="24" spans="6:15" x14ac:dyDescent="0.25">
      <c r="F24" s="106"/>
      <c r="G24" s="105"/>
      <c r="H24" s="105"/>
      <c r="I24" s="106"/>
    </row>
    <row r="25" spans="6:15" x14ac:dyDescent="0.25">
      <c r="F25" s="106"/>
      <c r="G25" s="105"/>
      <c r="H25" s="105"/>
      <c r="I25" s="106"/>
    </row>
    <row r="26" spans="6:15" x14ac:dyDescent="0.25">
      <c r="F26" s="106"/>
      <c r="G26" s="105"/>
      <c r="H26" s="105"/>
      <c r="I26" s="106"/>
    </row>
    <row r="27" spans="6:15" x14ac:dyDescent="0.25">
      <c r="F27" s="106"/>
      <c r="G27" s="106"/>
      <c r="H27" s="106"/>
      <c r="I27" s="106"/>
    </row>
    <row r="28" spans="6:15" x14ac:dyDescent="0.25">
      <c r="F28" s="106"/>
      <c r="G28" s="106"/>
      <c r="H28" s="106"/>
      <c r="I28" s="106"/>
    </row>
  </sheetData>
  <sortState ref="A1:AA12">
    <sortCondition descending="1" ref="AA3"/>
  </sortState>
  <pageMargins left="0.7" right="0.7" top="0.75" bottom="0.75" header="0.3" footer="0.3"/>
  <pageSetup paperSize="9"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25"/>
  <sheetViews>
    <sheetView zoomScale="59" zoomScaleNormal="59" zoomScalePageLayoutView="85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I29" sqref="I29"/>
    </sheetView>
  </sheetViews>
  <sheetFormatPr defaultColWidth="8.85546875" defaultRowHeight="15" x14ac:dyDescent="0.25"/>
  <cols>
    <col min="1" max="1" width="31.140625" style="36" customWidth="1"/>
    <col min="2" max="2" width="4.42578125" style="36" customWidth="1"/>
    <col min="3" max="3" width="40.42578125" style="36" bestFit="1" customWidth="1"/>
    <col min="4" max="4" width="34.140625" style="36" customWidth="1"/>
    <col min="5" max="5" width="15.42578125" style="36" customWidth="1"/>
    <col min="6" max="6" width="5.7109375" style="36" bestFit="1" customWidth="1"/>
    <col min="7" max="7" width="13.42578125" style="36" bestFit="1" customWidth="1"/>
    <col min="8" max="8" width="11.85546875" style="36" customWidth="1"/>
    <col min="9" max="9" width="12.85546875" style="36" customWidth="1"/>
    <col min="10" max="10" width="10" style="36" bestFit="1" customWidth="1"/>
    <col min="11" max="11" width="12.140625" style="36" customWidth="1"/>
    <col min="12" max="12" width="9" style="36" bestFit="1" customWidth="1"/>
    <col min="13" max="15" width="16.140625" customWidth="1"/>
    <col min="16" max="16" width="9" style="36" bestFit="1" customWidth="1"/>
    <col min="17" max="18" width="14.85546875" style="36" bestFit="1" customWidth="1"/>
    <col min="19" max="20" width="10" style="36" bestFit="1" customWidth="1"/>
    <col min="21" max="21" width="11.28515625" style="36" customWidth="1"/>
    <col min="22" max="22" width="15.7109375" style="36" customWidth="1"/>
    <col min="23" max="23" width="6.140625" style="36" bestFit="1" customWidth="1"/>
    <col min="24" max="25" width="13.42578125" style="36" bestFit="1" customWidth="1"/>
    <col min="26" max="26" width="10" style="36" bestFit="1" customWidth="1"/>
    <col min="27" max="27" width="7.7109375" style="36" customWidth="1"/>
    <col min="28" max="16384" width="8.85546875" style="36"/>
  </cols>
  <sheetData>
    <row r="1" spans="1:27" s="40" customFormat="1" ht="120" x14ac:dyDescent="0.25">
      <c r="A1" s="37" t="s">
        <v>35</v>
      </c>
      <c r="B1" s="38"/>
      <c r="C1" s="39" t="s">
        <v>36</v>
      </c>
      <c r="D1" s="39" t="s">
        <v>265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655</v>
      </c>
      <c r="N1" s="5" t="s">
        <v>656</v>
      </c>
      <c r="O1" s="5" t="s">
        <v>657</v>
      </c>
      <c r="P1" s="11" t="s">
        <v>658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243</v>
      </c>
      <c r="V1" s="5" t="s">
        <v>244</v>
      </c>
      <c r="W1" s="11" t="s">
        <v>245</v>
      </c>
      <c r="X1" s="5" t="s">
        <v>246</v>
      </c>
      <c r="Y1" s="5" t="s">
        <v>247</v>
      </c>
      <c r="Z1" s="14" t="s">
        <v>646</v>
      </c>
      <c r="AA1" s="14" t="s">
        <v>50</v>
      </c>
    </row>
    <row r="2" spans="1:27" s="40" customFormat="1" x14ac:dyDescent="0.25">
      <c r="A2" s="10" t="s">
        <v>654</v>
      </c>
      <c r="B2" s="41"/>
      <c r="C2" s="42"/>
      <c r="D2" s="42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222">
        <v>2</v>
      </c>
      <c r="O2" s="222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 t="shared" ref="Z2:Z12" si="0">F2+J2+L2+P2+T2+W2</f>
        <v>20</v>
      </c>
      <c r="AA2" s="13">
        <v>100</v>
      </c>
    </row>
    <row r="3" spans="1:27" s="198" customFormat="1" ht="29.25" customHeight="1" x14ac:dyDescent="0.25">
      <c r="A3" s="193" t="s">
        <v>26</v>
      </c>
      <c r="B3" s="194">
        <v>2</v>
      </c>
      <c r="C3" s="188" t="s">
        <v>180</v>
      </c>
      <c r="D3" s="188" t="s">
        <v>281</v>
      </c>
      <c r="E3" s="178" t="s">
        <v>647</v>
      </c>
      <c r="F3" s="179">
        <f t="shared" ref="F3:F12" si="1">IF(E3="23/24",2,0)</f>
        <v>2</v>
      </c>
      <c r="G3" s="136">
        <v>82</v>
      </c>
      <c r="H3" s="136">
        <v>6</v>
      </c>
      <c r="I3" s="212">
        <v>6</v>
      </c>
      <c r="J3" s="195">
        <f t="shared" ref="J3:J12" si="2">IF(ABS((H3-I3)/I3)&lt;=0.1,2,IF(AND(ABS((H3-I3)/I3)&gt;0.1,ABS((H3-I3)/I3)&lt;=0.2),1,0))</f>
        <v>2</v>
      </c>
      <c r="K3" s="205">
        <v>91.666666666666657</v>
      </c>
      <c r="L3" s="195">
        <f t="shared" ref="L3:L12" si="3">IF(K3&gt;90,4,IF(AND(K3&gt;80,K3&lt;=90),3,IF(AND(K3&gt;=50,K3&lt;=80),2,IF(AND(K3&gt;=10,K3&lt;50),1,0))))</f>
        <v>4</v>
      </c>
      <c r="M3" s="189">
        <v>2</v>
      </c>
      <c r="N3" s="223">
        <v>2</v>
      </c>
      <c r="O3" s="223">
        <v>2</v>
      </c>
      <c r="P3" s="179">
        <f t="shared" ref="P3:P12" si="4">SUM(M3:O3)</f>
        <v>6</v>
      </c>
      <c r="Q3" s="223">
        <v>78</v>
      </c>
      <c r="R3" s="223">
        <v>78</v>
      </c>
      <c r="S3" s="197">
        <f t="shared" ref="S3:S12" si="5">ROUND(R3/Q3*100,0)</f>
        <v>100</v>
      </c>
      <c r="T3" s="195">
        <f t="shared" ref="T3:T12" si="6">IF(S3&gt;90,4,IF(AND(S3&gt;80,S3&lt;=90),3,IF(AND(S3&gt;=50,S3&lt;=80),2,IF(AND(S3&gt;=10,S3&lt;50),1,0))))</f>
        <v>4</v>
      </c>
      <c r="U3" s="136">
        <v>68</v>
      </c>
      <c r="V3" s="136">
        <v>100</v>
      </c>
      <c r="W3" s="179">
        <f t="shared" ref="W3:W12" si="7">IF(V3&gt;=90,2,IF(V3&gt;=80,1,0))</f>
        <v>2</v>
      </c>
      <c r="X3" s="136">
        <v>26</v>
      </c>
      <c r="Y3" s="136">
        <v>115</v>
      </c>
      <c r="Z3" s="192">
        <f t="shared" si="0"/>
        <v>20</v>
      </c>
      <c r="AA3" s="192">
        <f t="shared" ref="AA3:AA12" si="8">ROUND(Z3/$Z$2*100,0)</f>
        <v>100</v>
      </c>
    </row>
    <row r="4" spans="1:27" s="198" customFormat="1" ht="30" customHeight="1" x14ac:dyDescent="0.25">
      <c r="A4" s="193" t="s">
        <v>26</v>
      </c>
      <c r="B4" s="194">
        <v>3</v>
      </c>
      <c r="C4" s="188" t="s">
        <v>174</v>
      </c>
      <c r="D4" s="188" t="s">
        <v>348</v>
      </c>
      <c r="E4" s="178" t="s">
        <v>647</v>
      </c>
      <c r="F4" s="179">
        <f t="shared" si="1"/>
        <v>2</v>
      </c>
      <c r="G4" s="136">
        <v>206</v>
      </c>
      <c r="H4" s="136">
        <v>10</v>
      </c>
      <c r="I4" s="212">
        <v>11</v>
      </c>
      <c r="J4" s="195">
        <f t="shared" si="2"/>
        <v>2</v>
      </c>
      <c r="K4" s="205">
        <v>100</v>
      </c>
      <c r="L4" s="195">
        <f t="shared" si="3"/>
        <v>4</v>
      </c>
      <c r="M4" s="189">
        <v>2</v>
      </c>
      <c r="N4" s="223">
        <v>2</v>
      </c>
      <c r="O4" s="223">
        <v>2</v>
      </c>
      <c r="P4" s="179">
        <f t="shared" si="4"/>
        <v>6</v>
      </c>
      <c r="Q4" s="223">
        <v>202</v>
      </c>
      <c r="R4" s="223">
        <v>200</v>
      </c>
      <c r="S4" s="197">
        <f t="shared" si="5"/>
        <v>99</v>
      </c>
      <c r="T4" s="195">
        <f t="shared" si="6"/>
        <v>4</v>
      </c>
      <c r="U4" s="136">
        <v>190</v>
      </c>
      <c r="V4" s="136">
        <v>100</v>
      </c>
      <c r="W4" s="179">
        <f t="shared" si="7"/>
        <v>2</v>
      </c>
      <c r="X4" s="136">
        <v>20</v>
      </c>
      <c r="Y4" s="136">
        <v>879</v>
      </c>
      <c r="Z4" s="192">
        <f t="shared" si="0"/>
        <v>20</v>
      </c>
      <c r="AA4" s="192">
        <f t="shared" si="8"/>
        <v>100</v>
      </c>
    </row>
    <row r="5" spans="1:27" s="198" customFormat="1" ht="30" customHeight="1" x14ac:dyDescent="0.25">
      <c r="A5" s="193" t="s">
        <v>26</v>
      </c>
      <c r="B5" s="194">
        <v>6</v>
      </c>
      <c r="C5" s="188" t="s">
        <v>179</v>
      </c>
      <c r="D5" s="188" t="s">
        <v>250</v>
      </c>
      <c r="E5" s="178" t="s">
        <v>647</v>
      </c>
      <c r="F5" s="179">
        <f t="shared" si="1"/>
        <v>2</v>
      </c>
      <c r="G5" s="136">
        <v>121</v>
      </c>
      <c r="H5" s="136">
        <v>6</v>
      </c>
      <c r="I5" s="212">
        <v>6</v>
      </c>
      <c r="J5" s="195">
        <f t="shared" si="2"/>
        <v>2</v>
      </c>
      <c r="K5" s="205">
        <v>91.666666666666657</v>
      </c>
      <c r="L5" s="195">
        <f t="shared" si="3"/>
        <v>4</v>
      </c>
      <c r="M5" s="189">
        <v>2</v>
      </c>
      <c r="N5" s="223">
        <v>2</v>
      </c>
      <c r="O5" s="223">
        <v>2</v>
      </c>
      <c r="P5" s="179">
        <f t="shared" si="4"/>
        <v>6</v>
      </c>
      <c r="Q5" s="223">
        <v>119</v>
      </c>
      <c r="R5" s="223">
        <v>118</v>
      </c>
      <c r="S5" s="197">
        <f t="shared" si="5"/>
        <v>99</v>
      </c>
      <c r="T5" s="195">
        <f t="shared" si="6"/>
        <v>4</v>
      </c>
      <c r="U5" s="136">
        <v>165</v>
      </c>
      <c r="V5" s="136">
        <v>100</v>
      </c>
      <c r="W5" s="179">
        <f t="shared" si="7"/>
        <v>2</v>
      </c>
      <c r="X5" s="136">
        <v>20</v>
      </c>
      <c r="Y5" s="136">
        <v>592</v>
      </c>
      <c r="Z5" s="192">
        <f t="shared" si="0"/>
        <v>20</v>
      </c>
      <c r="AA5" s="192">
        <f t="shared" si="8"/>
        <v>100</v>
      </c>
    </row>
    <row r="6" spans="1:27" s="198" customFormat="1" ht="30" customHeight="1" x14ac:dyDescent="0.25">
      <c r="A6" s="193" t="s">
        <v>26</v>
      </c>
      <c r="B6" s="194">
        <v>9</v>
      </c>
      <c r="C6" s="188" t="s">
        <v>177</v>
      </c>
      <c r="D6" s="188" t="s">
        <v>351</v>
      </c>
      <c r="E6" s="178" t="s">
        <v>647</v>
      </c>
      <c r="F6" s="179">
        <f t="shared" si="1"/>
        <v>2</v>
      </c>
      <c r="G6" s="136">
        <v>66</v>
      </c>
      <c r="H6" s="136">
        <v>4</v>
      </c>
      <c r="I6" s="250">
        <v>4</v>
      </c>
      <c r="J6" s="195">
        <f t="shared" si="2"/>
        <v>2</v>
      </c>
      <c r="K6" s="205">
        <v>91.666666666666657</v>
      </c>
      <c r="L6" s="195">
        <f t="shared" si="3"/>
        <v>4</v>
      </c>
      <c r="M6" s="189">
        <v>2</v>
      </c>
      <c r="N6" s="223">
        <v>2</v>
      </c>
      <c r="O6" s="223">
        <v>2</v>
      </c>
      <c r="P6" s="179">
        <f t="shared" si="4"/>
        <v>6</v>
      </c>
      <c r="Q6" s="223">
        <v>65</v>
      </c>
      <c r="R6" s="223">
        <v>65</v>
      </c>
      <c r="S6" s="197">
        <f t="shared" si="5"/>
        <v>100</v>
      </c>
      <c r="T6" s="195">
        <f t="shared" si="6"/>
        <v>4</v>
      </c>
      <c r="U6" s="136">
        <v>84</v>
      </c>
      <c r="V6" s="136">
        <v>100</v>
      </c>
      <c r="W6" s="179">
        <f t="shared" si="7"/>
        <v>2</v>
      </c>
      <c r="X6" s="136">
        <v>3</v>
      </c>
      <c r="Y6" s="136">
        <v>322</v>
      </c>
      <c r="Z6" s="192">
        <f t="shared" si="0"/>
        <v>20</v>
      </c>
      <c r="AA6" s="192">
        <f t="shared" si="8"/>
        <v>100</v>
      </c>
    </row>
    <row r="7" spans="1:27" s="198" customFormat="1" ht="30" customHeight="1" x14ac:dyDescent="0.25">
      <c r="A7" s="193" t="s">
        <v>26</v>
      </c>
      <c r="B7" s="194">
        <v>10</v>
      </c>
      <c r="C7" s="188" t="s">
        <v>178</v>
      </c>
      <c r="D7" s="188" t="s">
        <v>354</v>
      </c>
      <c r="E7" s="178" t="s">
        <v>647</v>
      </c>
      <c r="F7" s="179">
        <f t="shared" si="1"/>
        <v>2</v>
      </c>
      <c r="G7" s="136">
        <v>121</v>
      </c>
      <c r="H7" s="136">
        <v>6</v>
      </c>
      <c r="I7" s="250">
        <v>6</v>
      </c>
      <c r="J7" s="195">
        <f t="shared" si="2"/>
        <v>2</v>
      </c>
      <c r="K7" s="205">
        <v>100</v>
      </c>
      <c r="L7" s="195">
        <f t="shared" si="3"/>
        <v>4</v>
      </c>
      <c r="M7" s="189">
        <v>2</v>
      </c>
      <c r="N7" s="223">
        <v>2</v>
      </c>
      <c r="O7" s="223">
        <v>2</v>
      </c>
      <c r="P7" s="179">
        <f t="shared" si="4"/>
        <v>6</v>
      </c>
      <c r="Q7" s="223">
        <v>118</v>
      </c>
      <c r="R7" s="223">
        <v>116</v>
      </c>
      <c r="S7" s="197">
        <f t="shared" si="5"/>
        <v>98</v>
      </c>
      <c r="T7" s="195">
        <f t="shared" si="6"/>
        <v>4</v>
      </c>
      <c r="U7" s="136">
        <v>152</v>
      </c>
      <c r="V7" s="136">
        <v>100</v>
      </c>
      <c r="W7" s="179">
        <f t="shared" si="7"/>
        <v>2</v>
      </c>
      <c r="X7" s="136">
        <v>38</v>
      </c>
      <c r="Y7" s="136">
        <v>142</v>
      </c>
      <c r="Z7" s="192">
        <f t="shared" si="0"/>
        <v>20</v>
      </c>
      <c r="AA7" s="192">
        <f t="shared" si="8"/>
        <v>100</v>
      </c>
    </row>
    <row r="8" spans="1:27" s="198" customFormat="1" ht="30" customHeight="1" x14ac:dyDescent="0.25">
      <c r="A8" s="193" t="s">
        <v>26</v>
      </c>
      <c r="B8" s="194">
        <v>1</v>
      </c>
      <c r="C8" s="188" t="s">
        <v>173</v>
      </c>
      <c r="D8" s="188" t="s">
        <v>347</v>
      </c>
      <c r="E8" s="178" t="s">
        <v>647</v>
      </c>
      <c r="F8" s="179">
        <f t="shared" si="1"/>
        <v>2</v>
      </c>
      <c r="G8" s="136">
        <v>229</v>
      </c>
      <c r="H8" s="136">
        <v>12</v>
      </c>
      <c r="I8" s="212">
        <v>12</v>
      </c>
      <c r="J8" s="195">
        <f t="shared" si="2"/>
        <v>2</v>
      </c>
      <c r="K8" s="205">
        <v>91.666666666666657</v>
      </c>
      <c r="L8" s="195">
        <f t="shared" si="3"/>
        <v>4</v>
      </c>
      <c r="M8" s="189">
        <v>2</v>
      </c>
      <c r="N8" s="223">
        <v>2</v>
      </c>
      <c r="O8" s="223">
        <v>2</v>
      </c>
      <c r="P8" s="179">
        <f t="shared" si="4"/>
        <v>6</v>
      </c>
      <c r="Q8" s="223">
        <v>227</v>
      </c>
      <c r="R8" s="223">
        <v>186</v>
      </c>
      <c r="S8" s="197">
        <f t="shared" si="5"/>
        <v>82</v>
      </c>
      <c r="T8" s="195">
        <f t="shared" si="6"/>
        <v>3</v>
      </c>
      <c r="U8" s="136">
        <v>326</v>
      </c>
      <c r="V8" s="136">
        <v>100</v>
      </c>
      <c r="W8" s="179">
        <f t="shared" si="7"/>
        <v>2</v>
      </c>
      <c r="X8" s="136">
        <v>38</v>
      </c>
      <c r="Y8" s="136">
        <v>323</v>
      </c>
      <c r="Z8" s="192">
        <f t="shared" si="0"/>
        <v>19</v>
      </c>
      <c r="AA8" s="192">
        <f t="shared" si="8"/>
        <v>95</v>
      </c>
    </row>
    <row r="9" spans="1:27" s="198" customFormat="1" ht="30" customHeight="1" x14ac:dyDescent="0.25">
      <c r="A9" s="193" t="s">
        <v>26</v>
      </c>
      <c r="B9" s="194">
        <v>5</v>
      </c>
      <c r="C9" s="188" t="s">
        <v>181</v>
      </c>
      <c r="D9" s="188" t="s">
        <v>349</v>
      </c>
      <c r="E9" s="178" t="s">
        <v>647</v>
      </c>
      <c r="F9" s="179">
        <f t="shared" si="1"/>
        <v>2</v>
      </c>
      <c r="G9" s="136">
        <v>12</v>
      </c>
      <c r="H9" s="136">
        <v>1</v>
      </c>
      <c r="I9" s="249">
        <v>1</v>
      </c>
      <c r="J9" s="195">
        <f t="shared" si="2"/>
        <v>2</v>
      </c>
      <c r="K9" s="205">
        <v>100</v>
      </c>
      <c r="L9" s="195">
        <f t="shared" si="3"/>
        <v>4</v>
      </c>
      <c r="M9" s="189">
        <v>2</v>
      </c>
      <c r="N9" s="223">
        <v>2</v>
      </c>
      <c r="O9" s="223">
        <v>2</v>
      </c>
      <c r="P9" s="179">
        <f t="shared" si="4"/>
        <v>6</v>
      </c>
      <c r="Q9" s="223">
        <v>11</v>
      </c>
      <c r="R9" s="223">
        <v>9</v>
      </c>
      <c r="S9" s="197">
        <f t="shared" si="5"/>
        <v>82</v>
      </c>
      <c r="T9" s="195">
        <f t="shared" si="6"/>
        <v>3</v>
      </c>
      <c r="U9" s="136">
        <v>13</v>
      </c>
      <c r="V9" s="136">
        <v>100</v>
      </c>
      <c r="W9" s="179">
        <f t="shared" si="7"/>
        <v>2</v>
      </c>
      <c r="X9" s="136">
        <v>0</v>
      </c>
      <c r="Y9" s="136">
        <v>43</v>
      </c>
      <c r="Z9" s="192">
        <f t="shared" si="0"/>
        <v>19</v>
      </c>
      <c r="AA9" s="192">
        <f t="shared" si="8"/>
        <v>95</v>
      </c>
    </row>
    <row r="10" spans="1:27" s="198" customFormat="1" ht="30" customHeight="1" x14ac:dyDescent="0.25">
      <c r="A10" s="193" t="s">
        <v>26</v>
      </c>
      <c r="B10" s="194">
        <v>7</v>
      </c>
      <c r="C10" s="188" t="s">
        <v>175</v>
      </c>
      <c r="D10" s="188" t="s">
        <v>350</v>
      </c>
      <c r="E10" s="178" t="s">
        <v>647</v>
      </c>
      <c r="F10" s="179">
        <f t="shared" si="1"/>
        <v>2</v>
      </c>
      <c r="G10" s="136">
        <v>29</v>
      </c>
      <c r="H10" s="136">
        <v>2</v>
      </c>
      <c r="I10" s="212">
        <v>2</v>
      </c>
      <c r="J10" s="195">
        <f t="shared" si="2"/>
        <v>2</v>
      </c>
      <c r="K10" s="205">
        <v>100</v>
      </c>
      <c r="L10" s="195">
        <f t="shared" si="3"/>
        <v>4</v>
      </c>
      <c r="M10" s="189">
        <v>2</v>
      </c>
      <c r="N10" s="223">
        <v>2</v>
      </c>
      <c r="O10" s="223">
        <v>2</v>
      </c>
      <c r="P10" s="179">
        <f t="shared" si="4"/>
        <v>6</v>
      </c>
      <c r="Q10" s="223">
        <v>29</v>
      </c>
      <c r="R10" s="223">
        <v>24</v>
      </c>
      <c r="S10" s="197">
        <f t="shared" si="5"/>
        <v>83</v>
      </c>
      <c r="T10" s="195">
        <f t="shared" si="6"/>
        <v>3</v>
      </c>
      <c r="U10" s="136">
        <v>25</v>
      </c>
      <c r="V10" s="136">
        <v>100</v>
      </c>
      <c r="W10" s="179">
        <f t="shared" si="7"/>
        <v>2</v>
      </c>
      <c r="X10" s="136">
        <v>2</v>
      </c>
      <c r="Y10" s="136">
        <v>30</v>
      </c>
      <c r="Z10" s="192">
        <f t="shared" si="0"/>
        <v>19</v>
      </c>
      <c r="AA10" s="192">
        <f t="shared" si="8"/>
        <v>95</v>
      </c>
    </row>
    <row r="11" spans="1:27" s="198" customFormat="1" ht="30" customHeight="1" x14ac:dyDescent="0.25">
      <c r="A11" s="193" t="s">
        <v>26</v>
      </c>
      <c r="B11" s="194">
        <v>8</v>
      </c>
      <c r="C11" s="188" t="s">
        <v>176</v>
      </c>
      <c r="D11" s="188" t="s">
        <v>353</v>
      </c>
      <c r="E11" s="178" t="s">
        <v>647</v>
      </c>
      <c r="F11" s="179">
        <f t="shared" si="1"/>
        <v>2</v>
      </c>
      <c r="G11" s="136">
        <v>203</v>
      </c>
      <c r="H11" s="136">
        <v>11</v>
      </c>
      <c r="I11" s="212">
        <v>11</v>
      </c>
      <c r="J11" s="195">
        <f t="shared" si="2"/>
        <v>2</v>
      </c>
      <c r="K11" s="205">
        <v>100</v>
      </c>
      <c r="L11" s="195">
        <f t="shared" si="3"/>
        <v>4</v>
      </c>
      <c r="M11" s="189">
        <v>2</v>
      </c>
      <c r="N11" s="223">
        <v>2</v>
      </c>
      <c r="O11" s="223">
        <v>2</v>
      </c>
      <c r="P11" s="179">
        <f t="shared" si="4"/>
        <v>6</v>
      </c>
      <c r="Q11" s="223">
        <v>201</v>
      </c>
      <c r="R11" s="223">
        <v>180</v>
      </c>
      <c r="S11" s="197">
        <f t="shared" si="5"/>
        <v>90</v>
      </c>
      <c r="T11" s="195">
        <f t="shared" si="6"/>
        <v>3</v>
      </c>
      <c r="U11" s="136">
        <v>188</v>
      </c>
      <c r="V11" s="136">
        <v>100</v>
      </c>
      <c r="W11" s="179">
        <f t="shared" si="7"/>
        <v>2</v>
      </c>
      <c r="X11" s="136">
        <v>47</v>
      </c>
      <c r="Y11" s="136">
        <v>715</v>
      </c>
      <c r="Z11" s="192">
        <f t="shared" si="0"/>
        <v>19</v>
      </c>
      <c r="AA11" s="192">
        <f t="shared" si="8"/>
        <v>95</v>
      </c>
    </row>
    <row r="12" spans="1:27" s="198" customFormat="1" ht="30" customHeight="1" x14ac:dyDescent="0.25">
      <c r="A12" s="193" t="s">
        <v>26</v>
      </c>
      <c r="B12" s="194">
        <v>4</v>
      </c>
      <c r="C12" s="188" t="s">
        <v>182</v>
      </c>
      <c r="D12" s="188" t="s">
        <v>352</v>
      </c>
      <c r="E12" s="178" t="s">
        <v>647</v>
      </c>
      <c r="F12" s="179">
        <f t="shared" si="1"/>
        <v>2</v>
      </c>
      <c r="G12" s="136">
        <v>5</v>
      </c>
      <c r="H12" s="136">
        <v>1</v>
      </c>
      <c r="I12" s="249">
        <v>1</v>
      </c>
      <c r="J12" s="195">
        <f t="shared" si="2"/>
        <v>2</v>
      </c>
      <c r="K12" s="205">
        <v>100</v>
      </c>
      <c r="L12" s="195">
        <f t="shared" si="3"/>
        <v>4</v>
      </c>
      <c r="M12" s="189">
        <v>2</v>
      </c>
      <c r="N12" s="223">
        <v>2</v>
      </c>
      <c r="O12" s="223">
        <v>2</v>
      </c>
      <c r="P12" s="179">
        <f t="shared" si="4"/>
        <v>6</v>
      </c>
      <c r="Q12" s="223">
        <v>5</v>
      </c>
      <c r="R12" s="223">
        <v>4</v>
      </c>
      <c r="S12" s="197">
        <f t="shared" si="5"/>
        <v>80</v>
      </c>
      <c r="T12" s="195">
        <f t="shared" si="6"/>
        <v>2</v>
      </c>
      <c r="U12" s="136">
        <v>7</v>
      </c>
      <c r="V12" s="136">
        <v>100</v>
      </c>
      <c r="W12" s="179">
        <f t="shared" si="7"/>
        <v>2</v>
      </c>
      <c r="X12" s="136">
        <v>0</v>
      </c>
      <c r="Y12" s="136">
        <v>76</v>
      </c>
      <c r="Z12" s="192">
        <f t="shared" si="0"/>
        <v>18</v>
      </c>
      <c r="AA12" s="192">
        <f t="shared" si="8"/>
        <v>90</v>
      </c>
    </row>
    <row r="13" spans="1:27" s="69" customFormat="1" ht="17.25" customHeight="1" x14ac:dyDescent="0.25">
      <c r="A13" s="66"/>
      <c r="B13" s="66"/>
      <c r="C13" s="58" t="s">
        <v>52</v>
      </c>
      <c r="D13" s="116"/>
      <c r="E13" s="66"/>
      <c r="F13" s="64"/>
      <c r="G13" s="67">
        <f>SUM(G3:G12)</f>
        <v>1074</v>
      </c>
      <c r="H13" s="67">
        <f>SUM(H3:H12)</f>
        <v>59</v>
      </c>
      <c r="I13" s="67">
        <f>SUM(I3:I12)</f>
        <v>60</v>
      </c>
      <c r="J13" s="64"/>
      <c r="K13" s="68"/>
      <c r="L13" s="64"/>
      <c r="M13" s="56"/>
      <c r="N13" s="56"/>
      <c r="O13" s="56"/>
      <c r="P13" s="64"/>
      <c r="Q13" s="66"/>
      <c r="R13" s="66"/>
      <c r="S13" s="66"/>
      <c r="T13" s="64"/>
      <c r="Z13" s="65"/>
      <c r="AA13" s="65"/>
    </row>
    <row r="14" spans="1:27" ht="15.75" thickBot="1" x14ac:dyDescent="0.3">
      <c r="M14" s="56"/>
      <c r="N14" s="56"/>
      <c r="O14" s="56"/>
    </row>
    <row r="15" spans="1:27" ht="16.5" thickBot="1" x14ac:dyDescent="0.3">
      <c r="M15" s="27"/>
      <c r="N15" s="27"/>
      <c r="O15" s="27"/>
      <c r="V15" s="48" t="s">
        <v>51</v>
      </c>
      <c r="W15" s="49"/>
      <c r="X15" s="50"/>
      <c r="Y15" s="53"/>
      <c r="Z15" s="43">
        <f>AVERAGE(Z3:Z11)</f>
        <v>19.555555555555557</v>
      </c>
      <c r="AA15" s="44">
        <f>ROUND(Z15/$Z$2*100,0)</f>
        <v>98</v>
      </c>
    </row>
    <row r="16" spans="1:27" x14ac:dyDescent="0.25">
      <c r="M16" s="27"/>
      <c r="N16" s="27"/>
      <c r="O16" s="27"/>
    </row>
    <row r="17" spans="12:15" x14ac:dyDescent="0.25">
      <c r="M17" s="27"/>
      <c r="N17" s="27"/>
      <c r="O17" s="27"/>
    </row>
    <row r="18" spans="12:15" x14ac:dyDescent="0.25">
      <c r="M18" s="27"/>
      <c r="N18" s="27"/>
      <c r="O18" s="27"/>
    </row>
    <row r="19" spans="12:15" x14ac:dyDescent="0.25">
      <c r="M19" s="27"/>
      <c r="N19" s="27"/>
      <c r="O19" s="27"/>
    </row>
    <row r="25" spans="12:15" x14ac:dyDescent="0.25">
      <c r="L25" s="134"/>
    </row>
  </sheetData>
  <sortState ref="A1:AA13">
    <sortCondition descending="1" ref="AA3"/>
  </sortState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19"/>
  <sheetViews>
    <sheetView zoomScale="62" zoomScaleNormal="62" zoomScalePageLayoutView="85" workbookViewId="0">
      <selection activeCell="P23" sqref="P23"/>
    </sheetView>
  </sheetViews>
  <sheetFormatPr defaultColWidth="8.85546875" defaultRowHeight="15" x14ac:dyDescent="0.25"/>
  <cols>
    <col min="1" max="1" width="34.7109375" style="36" customWidth="1"/>
    <col min="2" max="2" width="3.28515625" style="36" customWidth="1"/>
    <col min="3" max="3" width="31.140625" style="36" customWidth="1"/>
    <col min="4" max="4" width="30" style="36" customWidth="1"/>
    <col min="5" max="5" width="20" style="36" customWidth="1"/>
    <col min="6" max="6" width="5.7109375" style="36" bestFit="1" customWidth="1"/>
    <col min="7" max="7" width="14.42578125" style="36" customWidth="1"/>
    <col min="8" max="8" width="13.7109375" style="36" customWidth="1"/>
    <col min="9" max="9" width="12.7109375" style="36" customWidth="1"/>
    <col min="10" max="10" width="5.7109375" style="36" bestFit="1" customWidth="1"/>
    <col min="11" max="11" width="13.7109375" style="36" customWidth="1"/>
    <col min="12" max="12" width="5.7109375" style="36" bestFit="1" customWidth="1"/>
    <col min="13" max="15" width="16.140625" customWidth="1"/>
    <col min="16" max="16" width="5.7109375" style="36" bestFit="1" customWidth="1"/>
    <col min="17" max="17" width="15.28515625" style="36" customWidth="1"/>
    <col min="18" max="18" width="15.42578125" style="36" customWidth="1"/>
    <col min="19" max="19" width="8.85546875" style="36"/>
    <col min="20" max="20" width="5.7109375" style="36" bestFit="1" customWidth="1"/>
    <col min="21" max="21" width="13.42578125" style="36" customWidth="1"/>
    <col min="22" max="22" width="16.28515625" style="36" customWidth="1"/>
    <col min="23" max="23" width="5.85546875" style="36" bestFit="1" customWidth="1"/>
    <col min="24" max="24" width="14.7109375" style="36" customWidth="1"/>
    <col min="25" max="25" width="16.85546875" style="36" customWidth="1"/>
    <col min="26" max="26" width="7.28515625" style="36" customWidth="1"/>
    <col min="27" max="27" width="7.42578125" style="36" customWidth="1"/>
    <col min="28" max="16384" width="8.85546875" style="36"/>
  </cols>
  <sheetData>
    <row r="1" spans="1:27" s="40" customFormat="1" ht="138.75" customHeight="1" x14ac:dyDescent="0.25">
      <c r="A1" s="37" t="s">
        <v>35</v>
      </c>
      <c r="B1" s="38"/>
      <c r="C1" s="39" t="s">
        <v>36</v>
      </c>
      <c r="D1" s="39" t="s">
        <v>265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655</v>
      </c>
      <c r="N1" s="5" t="s">
        <v>656</v>
      </c>
      <c r="O1" s="5" t="s">
        <v>657</v>
      </c>
      <c r="P1" s="11" t="s">
        <v>658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243</v>
      </c>
      <c r="V1" s="5" t="s">
        <v>244</v>
      </c>
      <c r="W1" s="11" t="s">
        <v>245</v>
      </c>
      <c r="X1" s="5" t="s">
        <v>246</v>
      </c>
      <c r="Y1" s="5" t="s">
        <v>247</v>
      </c>
      <c r="Z1" s="14" t="s">
        <v>646</v>
      </c>
      <c r="AA1" s="14" t="s">
        <v>50</v>
      </c>
    </row>
    <row r="2" spans="1:27" s="40" customFormat="1" x14ac:dyDescent="0.25">
      <c r="A2" s="10" t="s">
        <v>654</v>
      </c>
      <c r="B2" s="41"/>
      <c r="C2" s="42"/>
      <c r="D2" s="42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222">
        <v>2</v>
      </c>
      <c r="O2" s="222">
        <v>2</v>
      </c>
      <c r="P2" s="13">
        <v>6</v>
      </c>
      <c r="Q2" s="125"/>
      <c r="R2" s="125"/>
      <c r="S2" s="9"/>
      <c r="T2" s="13">
        <v>4</v>
      </c>
      <c r="U2" s="9"/>
      <c r="V2" s="9"/>
      <c r="W2" s="13">
        <v>2</v>
      </c>
      <c r="X2" s="9"/>
      <c r="Y2" s="9"/>
      <c r="Z2" s="13">
        <f>F2+J2+L2+P2+T2+W2</f>
        <v>20</v>
      </c>
      <c r="AA2" s="13">
        <v>100</v>
      </c>
    </row>
    <row r="3" spans="1:27" s="198" customFormat="1" ht="39" customHeight="1" x14ac:dyDescent="0.25">
      <c r="A3" s="193" t="s">
        <v>27</v>
      </c>
      <c r="B3" s="194">
        <v>1</v>
      </c>
      <c r="C3" s="188" t="s">
        <v>251</v>
      </c>
      <c r="D3" s="209" t="s">
        <v>355</v>
      </c>
      <c r="E3" s="178" t="s">
        <v>647</v>
      </c>
      <c r="F3" s="182">
        <f>IF(E3="23/24",2,0)</f>
        <v>2</v>
      </c>
      <c r="G3" s="136">
        <v>123</v>
      </c>
      <c r="H3" s="136">
        <v>6</v>
      </c>
      <c r="I3" s="207">
        <v>6</v>
      </c>
      <c r="J3" s="195">
        <f>IF(ABS((H3-I3)/I3)&lt;=0.1,2,IF(AND(ABS((H3-I3)/I3)&gt;0.1,ABS((H3-I3)/I3)&lt;=0.2),1,0))</f>
        <v>2</v>
      </c>
      <c r="K3" s="205">
        <v>93.333333333333329</v>
      </c>
      <c r="L3" s="195">
        <f>IF(K3&gt;90,4,IF(AND(K3&gt;80,K3&lt;=90),3,IF(AND(K3&gt;=50,K3&lt;=80),2,IF(AND(K3&gt;=10,K3&lt;50),1,0))))</f>
        <v>4</v>
      </c>
      <c r="M3" s="189">
        <v>2</v>
      </c>
      <c r="N3" s="224">
        <v>2</v>
      </c>
      <c r="O3" s="224">
        <v>2</v>
      </c>
      <c r="P3" s="183">
        <f>SUM(M3:O3)</f>
        <v>6</v>
      </c>
      <c r="Q3" s="224">
        <v>116</v>
      </c>
      <c r="R3" s="224">
        <v>108</v>
      </c>
      <c r="S3" s="210">
        <f>ROUND(R3/Q3*100,0)</f>
        <v>93</v>
      </c>
      <c r="T3" s="195">
        <f>IF(S3&gt;90,4,IF(AND(S3&gt;80,S3&lt;=90),3,IF(AND(S3&gt;=50,S3&lt;=80),2,IF(AND(S3&gt;=10,S3&lt;50),1,0))))</f>
        <v>4</v>
      </c>
      <c r="U3" s="136">
        <v>170</v>
      </c>
      <c r="V3" s="136">
        <v>100</v>
      </c>
      <c r="W3" s="179">
        <f>IF(V3&gt;=90,2,IF(V3&gt;=80,1,0))</f>
        <v>2</v>
      </c>
      <c r="X3" s="211">
        <v>0</v>
      </c>
      <c r="Y3" s="211">
        <v>25</v>
      </c>
      <c r="Z3" s="184">
        <f>F3+J3+L3+P3+T3+W3</f>
        <v>20</v>
      </c>
      <c r="AA3" s="192">
        <f>ROUND(Z3/$Z$2*100,0)</f>
        <v>100</v>
      </c>
    </row>
    <row r="4" spans="1:27" s="69" customFormat="1" ht="30" customHeight="1" x14ac:dyDescent="0.25">
      <c r="A4" s="66"/>
      <c r="B4" s="66"/>
      <c r="C4" s="58" t="s">
        <v>52</v>
      </c>
      <c r="D4" s="58"/>
      <c r="E4" s="66"/>
      <c r="F4" s="64"/>
      <c r="G4" s="70">
        <f>SUM(G3:G3)</f>
        <v>123</v>
      </c>
      <c r="H4" s="70">
        <f>SUM(H3:H3)</f>
        <v>6</v>
      </c>
      <c r="I4" s="70">
        <f>SUM(I3:I3)</f>
        <v>6</v>
      </c>
      <c r="J4" s="64"/>
      <c r="K4" s="68"/>
      <c r="L4" s="64"/>
      <c r="M4" s="143"/>
      <c r="N4" s="143"/>
      <c r="O4" s="143"/>
      <c r="P4" s="64"/>
      <c r="Q4" s="66"/>
      <c r="R4" s="66"/>
      <c r="S4" s="66"/>
      <c r="T4" s="64"/>
      <c r="Z4" s="65"/>
      <c r="AA4" s="65"/>
    </row>
    <row r="5" spans="1:27" ht="15.75" thickBot="1" x14ac:dyDescent="0.3">
      <c r="M5" s="56"/>
      <c r="N5" s="56"/>
      <c r="O5" s="56"/>
    </row>
    <row r="6" spans="1:27" ht="16.5" thickBot="1" x14ac:dyDescent="0.3">
      <c r="M6" s="56"/>
      <c r="N6" s="56"/>
      <c r="O6" s="56"/>
      <c r="V6" s="48" t="s">
        <v>51</v>
      </c>
      <c r="W6" s="49"/>
      <c r="X6" s="49"/>
      <c r="Y6" s="50"/>
      <c r="Z6" s="43">
        <f>Z3</f>
        <v>20</v>
      </c>
      <c r="AA6" s="44">
        <f>AA3</f>
        <v>100</v>
      </c>
    </row>
    <row r="7" spans="1:27" x14ac:dyDescent="0.25">
      <c r="M7" s="56"/>
      <c r="N7" s="56"/>
      <c r="O7" s="56"/>
    </row>
    <row r="8" spans="1:27" x14ac:dyDescent="0.25">
      <c r="M8" s="56"/>
      <c r="N8" s="56"/>
      <c r="O8" s="56"/>
    </row>
    <row r="9" spans="1:27" x14ac:dyDescent="0.25">
      <c r="M9" s="56"/>
      <c r="N9" s="56"/>
      <c r="O9" s="56"/>
    </row>
    <row r="10" spans="1:27" x14ac:dyDescent="0.25">
      <c r="M10" s="56"/>
      <c r="N10" s="56"/>
      <c r="O10" s="56"/>
    </row>
    <row r="11" spans="1:27" x14ac:dyDescent="0.25">
      <c r="M11" s="143"/>
      <c r="N11" s="143"/>
      <c r="O11" s="143"/>
    </row>
    <row r="12" spans="1:27" x14ac:dyDescent="0.25">
      <c r="M12" s="143"/>
      <c r="N12" s="143"/>
      <c r="O12" s="143"/>
    </row>
    <row r="13" spans="1:27" x14ac:dyDescent="0.25">
      <c r="M13" s="56"/>
      <c r="N13" s="56"/>
      <c r="O13" s="56"/>
    </row>
    <row r="14" spans="1:27" x14ac:dyDescent="0.25">
      <c r="M14" s="56"/>
      <c r="N14" s="56"/>
      <c r="O14" s="56"/>
    </row>
    <row r="15" spans="1:27" x14ac:dyDescent="0.25">
      <c r="M15" s="27"/>
      <c r="N15" s="27"/>
      <c r="O15" s="27"/>
    </row>
    <row r="16" spans="1:27" x14ac:dyDescent="0.25">
      <c r="M16" s="27"/>
      <c r="N16" s="27"/>
      <c r="O16" s="27"/>
    </row>
    <row r="17" spans="13:15" x14ac:dyDescent="0.25">
      <c r="M17" s="27"/>
      <c r="N17" s="27"/>
      <c r="O17" s="27"/>
    </row>
    <row r="18" spans="13:15" x14ac:dyDescent="0.25">
      <c r="M18" s="27"/>
      <c r="N18" s="27"/>
      <c r="O18" s="27"/>
    </row>
    <row r="19" spans="13:15" x14ac:dyDescent="0.25">
      <c r="M19" s="27"/>
      <c r="N19" s="27"/>
      <c r="O19" s="27"/>
    </row>
  </sheetData>
  <pageMargins left="0.7" right="0.7" top="0.75" bottom="0.75" header="0.3" footer="0.3"/>
  <pageSetup paperSize="9"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44"/>
  <sheetViews>
    <sheetView zoomScale="60" zoomScaleNormal="60" zoomScalePageLayoutView="85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Z23" sqref="Z23"/>
    </sheetView>
  </sheetViews>
  <sheetFormatPr defaultColWidth="8.85546875" defaultRowHeight="15" x14ac:dyDescent="0.25"/>
  <cols>
    <col min="1" max="1" width="34.140625" style="36" customWidth="1"/>
    <col min="2" max="2" width="4.85546875" style="36" customWidth="1"/>
    <col min="3" max="3" width="32.28515625" style="36" customWidth="1"/>
    <col min="4" max="4" width="27.85546875" style="36" customWidth="1"/>
    <col min="5" max="5" width="17" style="36" customWidth="1"/>
    <col min="6" max="6" width="6" style="36" bestFit="1" customWidth="1"/>
    <col min="7" max="7" width="11.7109375" style="36" bestFit="1" customWidth="1"/>
    <col min="8" max="8" width="12.7109375" style="36" customWidth="1"/>
    <col min="9" max="9" width="13.85546875" style="36" customWidth="1"/>
    <col min="10" max="10" width="6" style="36" bestFit="1" customWidth="1"/>
    <col min="11" max="11" width="14.42578125" style="36" customWidth="1"/>
    <col min="12" max="12" width="6" style="36" bestFit="1" customWidth="1"/>
    <col min="13" max="15" width="16.140625" customWidth="1"/>
    <col min="16" max="16" width="6" style="36" bestFit="1" customWidth="1"/>
    <col min="17" max="18" width="13.85546875" style="36" bestFit="1" customWidth="1"/>
    <col min="19" max="20" width="9.140625" style="36" bestFit="1" customWidth="1"/>
    <col min="21" max="21" width="11.7109375" style="36" customWidth="1"/>
    <col min="22" max="22" width="17" style="36" customWidth="1"/>
    <col min="23" max="23" width="6.28515625" style="36" bestFit="1" customWidth="1"/>
    <col min="24" max="25" width="13.28515625" style="36" bestFit="1" customWidth="1"/>
    <col min="26" max="26" width="7.28515625" style="36" customWidth="1"/>
    <col min="27" max="27" width="7" style="36" customWidth="1"/>
    <col min="28" max="16384" width="8.85546875" style="36"/>
  </cols>
  <sheetData>
    <row r="1" spans="1:27" s="40" customFormat="1" ht="154.5" x14ac:dyDescent="0.25">
      <c r="A1" s="37" t="s">
        <v>35</v>
      </c>
      <c r="B1" s="38"/>
      <c r="C1" s="39" t="s">
        <v>36</v>
      </c>
      <c r="D1" s="39" t="s">
        <v>265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655</v>
      </c>
      <c r="N1" s="5" t="s">
        <v>656</v>
      </c>
      <c r="O1" s="5" t="s">
        <v>657</v>
      </c>
      <c r="P1" s="11" t="s">
        <v>658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243</v>
      </c>
      <c r="V1" s="5" t="s">
        <v>244</v>
      </c>
      <c r="W1" s="11" t="s">
        <v>245</v>
      </c>
      <c r="X1" s="5" t="s">
        <v>246</v>
      </c>
      <c r="Y1" s="5" t="s">
        <v>247</v>
      </c>
      <c r="Z1" s="14" t="s">
        <v>646</v>
      </c>
      <c r="AA1" s="14" t="s">
        <v>50</v>
      </c>
    </row>
    <row r="2" spans="1:27" s="40" customFormat="1" x14ac:dyDescent="0.25">
      <c r="A2" s="10" t="s">
        <v>654</v>
      </c>
      <c r="B2" s="41"/>
      <c r="C2" s="42"/>
      <c r="D2" s="42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222">
        <v>2</v>
      </c>
      <c r="O2" s="222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 t="shared" ref="Z2:Z10" si="0">F2+J2+L2+P2+T2+W2</f>
        <v>20</v>
      </c>
      <c r="AA2" s="13">
        <v>100</v>
      </c>
    </row>
    <row r="3" spans="1:27" s="198" customFormat="1" ht="30" customHeight="1" x14ac:dyDescent="0.25">
      <c r="A3" s="193" t="s">
        <v>28</v>
      </c>
      <c r="B3" s="194">
        <v>1</v>
      </c>
      <c r="C3" s="188" t="s">
        <v>183</v>
      </c>
      <c r="D3" s="188" t="s">
        <v>360</v>
      </c>
      <c r="E3" s="178" t="s">
        <v>647</v>
      </c>
      <c r="F3" s="179">
        <f t="shared" ref="F3:F10" si="1">IF(E3="23/24",2,0)</f>
        <v>2</v>
      </c>
      <c r="G3" s="136">
        <v>126</v>
      </c>
      <c r="H3" s="136">
        <v>6</v>
      </c>
      <c r="I3" s="212">
        <v>6</v>
      </c>
      <c r="J3" s="195">
        <f t="shared" ref="J3:J10" si="2">IF(ABS((H3-I3)/I3)&lt;=0.1,2,IF(AND(ABS((H3-I3)/I3)&gt;0.1,ABS((H3-I3)/I3)&lt;=0.2),1,0))</f>
        <v>2</v>
      </c>
      <c r="K3" s="205">
        <v>96.666666666666671</v>
      </c>
      <c r="L3" s="195">
        <f t="shared" ref="L3:L10" si="3">IF(K3&gt;90,4,IF(AND(K3&gt;80,K3&lt;=90),3,IF(AND(K3&gt;=50,K3&lt;=80),2,IF(AND(K3&gt;=10,K3&lt;50),1,0))))</f>
        <v>4</v>
      </c>
      <c r="M3" s="189">
        <v>2</v>
      </c>
      <c r="N3" s="223">
        <v>2</v>
      </c>
      <c r="O3" s="223">
        <v>2</v>
      </c>
      <c r="P3" s="179">
        <f>SUM(M3:O3)</f>
        <v>6</v>
      </c>
      <c r="Q3" s="223">
        <v>123</v>
      </c>
      <c r="R3" s="223">
        <v>123</v>
      </c>
      <c r="S3" s="197">
        <f t="shared" ref="S3:S10" si="4">ROUND(R3/Q3*100,0)</f>
        <v>100</v>
      </c>
      <c r="T3" s="195">
        <f t="shared" ref="T3:T10" si="5">IF(S3&gt;90,4,IF(AND(S3&gt;80,S3&lt;=90),3,IF(AND(S3&gt;=50,S3&lt;=80),2,IF(AND(S3&gt;=10,S3&lt;50),1,0))))</f>
        <v>4</v>
      </c>
      <c r="U3" s="136">
        <v>198</v>
      </c>
      <c r="V3" s="136">
        <v>100</v>
      </c>
      <c r="W3" s="179">
        <f t="shared" ref="W3:W10" si="6">IF(V3&gt;=90,2,IF(V3&gt;=80,1,0))</f>
        <v>2</v>
      </c>
      <c r="X3" s="247">
        <v>11</v>
      </c>
      <c r="Y3" s="247">
        <v>58</v>
      </c>
      <c r="Z3" s="192">
        <f t="shared" si="0"/>
        <v>20</v>
      </c>
      <c r="AA3" s="192">
        <f t="shared" ref="AA3:AA10" si="7">ROUND(Z3/$Z$2*100,0)</f>
        <v>100</v>
      </c>
    </row>
    <row r="4" spans="1:27" s="198" customFormat="1" ht="30" customHeight="1" x14ac:dyDescent="0.25">
      <c r="A4" s="193" t="s">
        <v>28</v>
      </c>
      <c r="B4" s="194">
        <v>2</v>
      </c>
      <c r="C4" s="188" t="s">
        <v>184</v>
      </c>
      <c r="D4" s="188" t="s">
        <v>363</v>
      </c>
      <c r="E4" s="178" t="s">
        <v>647</v>
      </c>
      <c r="F4" s="179">
        <f t="shared" si="1"/>
        <v>2</v>
      </c>
      <c r="G4" s="136">
        <v>92</v>
      </c>
      <c r="H4" s="136">
        <v>5</v>
      </c>
      <c r="I4" s="212">
        <v>5</v>
      </c>
      <c r="J4" s="195">
        <f t="shared" si="2"/>
        <v>2</v>
      </c>
      <c r="K4" s="205">
        <v>93.333333333333329</v>
      </c>
      <c r="L4" s="195">
        <f t="shared" si="3"/>
        <v>4</v>
      </c>
      <c r="M4" s="189">
        <v>2</v>
      </c>
      <c r="N4" s="223">
        <v>2</v>
      </c>
      <c r="O4" s="223">
        <v>2</v>
      </c>
      <c r="P4" s="179">
        <f t="shared" ref="P4:P10" si="8">SUM(M4:O4)</f>
        <v>6</v>
      </c>
      <c r="Q4" s="223">
        <v>89</v>
      </c>
      <c r="R4" s="223">
        <v>86</v>
      </c>
      <c r="S4" s="197">
        <f t="shared" si="4"/>
        <v>97</v>
      </c>
      <c r="T4" s="195">
        <f t="shared" si="5"/>
        <v>4</v>
      </c>
      <c r="U4" s="136">
        <v>136</v>
      </c>
      <c r="V4" s="136">
        <v>100</v>
      </c>
      <c r="W4" s="179">
        <f t="shared" si="6"/>
        <v>2</v>
      </c>
      <c r="X4" s="247">
        <v>30</v>
      </c>
      <c r="Y4" s="247">
        <v>334</v>
      </c>
      <c r="Z4" s="192">
        <f t="shared" si="0"/>
        <v>20</v>
      </c>
      <c r="AA4" s="192">
        <f t="shared" si="7"/>
        <v>100</v>
      </c>
    </row>
    <row r="5" spans="1:27" s="198" customFormat="1" ht="30" customHeight="1" x14ac:dyDescent="0.25">
      <c r="A5" s="193" t="s">
        <v>28</v>
      </c>
      <c r="B5" s="194">
        <v>3</v>
      </c>
      <c r="C5" s="188" t="s">
        <v>188</v>
      </c>
      <c r="D5" s="188" t="s">
        <v>356</v>
      </c>
      <c r="E5" s="178" t="s">
        <v>647</v>
      </c>
      <c r="F5" s="179">
        <f t="shared" si="1"/>
        <v>2</v>
      </c>
      <c r="G5" s="136">
        <v>25</v>
      </c>
      <c r="H5" s="136">
        <v>2</v>
      </c>
      <c r="I5" s="207">
        <v>2</v>
      </c>
      <c r="J5" s="195">
        <f t="shared" si="2"/>
        <v>2</v>
      </c>
      <c r="K5" s="205">
        <v>100</v>
      </c>
      <c r="L5" s="195">
        <f t="shared" si="3"/>
        <v>4</v>
      </c>
      <c r="M5" s="189">
        <v>2</v>
      </c>
      <c r="N5" s="223">
        <v>2</v>
      </c>
      <c r="O5" s="223">
        <v>2</v>
      </c>
      <c r="P5" s="179">
        <f t="shared" si="8"/>
        <v>6</v>
      </c>
      <c r="Q5" s="223">
        <v>25</v>
      </c>
      <c r="R5" s="223">
        <v>25</v>
      </c>
      <c r="S5" s="197">
        <f t="shared" si="4"/>
        <v>100</v>
      </c>
      <c r="T5" s="195">
        <f t="shared" si="5"/>
        <v>4</v>
      </c>
      <c r="U5" s="136">
        <v>25</v>
      </c>
      <c r="V5" s="136">
        <v>100</v>
      </c>
      <c r="W5" s="179">
        <f t="shared" si="6"/>
        <v>2</v>
      </c>
      <c r="X5" s="247">
        <v>3</v>
      </c>
      <c r="Y5" s="247">
        <v>80</v>
      </c>
      <c r="Z5" s="192">
        <f t="shared" si="0"/>
        <v>20</v>
      </c>
      <c r="AA5" s="192">
        <f t="shared" si="7"/>
        <v>100</v>
      </c>
    </row>
    <row r="6" spans="1:27" s="198" customFormat="1" ht="30" customHeight="1" x14ac:dyDescent="0.25">
      <c r="A6" s="193" t="s">
        <v>28</v>
      </c>
      <c r="B6" s="194">
        <v>4</v>
      </c>
      <c r="C6" s="188" t="s">
        <v>189</v>
      </c>
      <c r="D6" s="188" t="s">
        <v>361</v>
      </c>
      <c r="E6" s="178" t="s">
        <v>647</v>
      </c>
      <c r="F6" s="179">
        <f t="shared" si="1"/>
        <v>2</v>
      </c>
      <c r="G6" s="136">
        <v>6</v>
      </c>
      <c r="H6" s="136">
        <v>1</v>
      </c>
      <c r="I6" s="207">
        <v>1</v>
      </c>
      <c r="J6" s="195">
        <f t="shared" si="2"/>
        <v>2</v>
      </c>
      <c r="K6" s="205">
        <v>93.333333333333329</v>
      </c>
      <c r="L6" s="195">
        <f t="shared" si="3"/>
        <v>4</v>
      </c>
      <c r="M6" s="189">
        <v>2</v>
      </c>
      <c r="N6" s="223">
        <v>2</v>
      </c>
      <c r="O6" s="223">
        <v>2</v>
      </c>
      <c r="P6" s="179">
        <f t="shared" si="8"/>
        <v>6</v>
      </c>
      <c r="Q6" s="223">
        <v>5</v>
      </c>
      <c r="R6" s="223">
        <v>5</v>
      </c>
      <c r="S6" s="197">
        <f t="shared" si="4"/>
        <v>100</v>
      </c>
      <c r="T6" s="195">
        <f t="shared" si="5"/>
        <v>4</v>
      </c>
      <c r="U6" s="136">
        <v>6</v>
      </c>
      <c r="V6" s="136">
        <v>100</v>
      </c>
      <c r="W6" s="179">
        <f t="shared" si="6"/>
        <v>2</v>
      </c>
      <c r="X6" s="247">
        <v>0</v>
      </c>
      <c r="Y6" s="247">
        <v>69</v>
      </c>
      <c r="Z6" s="192">
        <f t="shared" si="0"/>
        <v>20</v>
      </c>
      <c r="AA6" s="192">
        <f t="shared" si="7"/>
        <v>100</v>
      </c>
    </row>
    <row r="7" spans="1:27" s="198" customFormat="1" ht="30" customHeight="1" x14ac:dyDescent="0.25">
      <c r="A7" s="193" t="s">
        <v>28</v>
      </c>
      <c r="B7" s="194">
        <v>5</v>
      </c>
      <c r="C7" s="188" t="s">
        <v>187</v>
      </c>
      <c r="D7" s="188" t="s">
        <v>362</v>
      </c>
      <c r="E7" s="178" t="s">
        <v>647</v>
      </c>
      <c r="F7" s="179">
        <f t="shared" si="1"/>
        <v>2</v>
      </c>
      <c r="G7" s="136">
        <v>20</v>
      </c>
      <c r="H7" s="136">
        <v>1</v>
      </c>
      <c r="I7" s="207">
        <v>1</v>
      </c>
      <c r="J7" s="195">
        <f t="shared" si="2"/>
        <v>2</v>
      </c>
      <c r="K7" s="205">
        <v>93.333333333333329</v>
      </c>
      <c r="L7" s="195">
        <f t="shared" si="3"/>
        <v>4</v>
      </c>
      <c r="M7" s="189">
        <v>2</v>
      </c>
      <c r="N7" s="223">
        <v>2</v>
      </c>
      <c r="O7" s="223">
        <v>2</v>
      </c>
      <c r="P7" s="179">
        <f t="shared" si="8"/>
        <v>6</v>
      </c>
      <c r="Q7" s="223">
        <v>20</v>
      </c>
      <c r="R7" s="223">
        <v>19</v>
      </c>
      <c r="S7" s="197">
        <f t="shared" si="4"/>
        <v>95</v>
      </c>
      <c r="T7" s="195">
        <f t="shared" si="5"/>
        <v>4</v>
      </c>
      <c r="U7" s="136">
        <v>21</v>
      </c>
      <c r="V7" s="136">
        <v>100</v>
      </c>
      <c r="W7" s="179">
        <f t="shared" si="6"/>
        <v>2</v>
      </c>
      <c r="X7" s="247">
        <v>0</v>
      </c>
      <c r="Y7" s="247">
        <v>25</v>
      </c>
      <c r="Z7" s="192">
        <f t="shared" si="0"/>
        <v>20</v>
      </c>
      <c r="AA7" s="192">
        <f t="shared" si="7"/>
        <v>100</v>
      </c>
    </row>
    <row r="8" spans="1:27" s="198" customFormat="1" ht="30" customHeight="1" x14ac:dyDescent="0.25">
      <c r="A8" s="193" t="s">
        <v>28</v>
      </c>
      <c r="B8" s="194">
        <v>6</v>
      </c>
      <c r="C8" s="188" t="s">
        <v>186</v>
      </c>
      <c r="D8" s="188" t="s">
        <v>358</v>
      </c>
      <c r="E8" s="178" t="s">
        <v>647</v>
      </c>
      <c r="F8" s="179">
        <f t="shared" si="1"/>
        <v>2</v>
      </c>
      <c r="G8" s="136">
        <v>25</v>
      </c>
      <c r="H8" s="136">
        <v>2</v>
      </c>
      <c r="I8" s="207">
        <v>2</v>
      </c>
      <c r="J8" s="195">
        <f t="shared" si="2"/>
        <v>2</v>
      </c>
      <c r="K8" s="205">
        <v>98.333333333333329</v>
      </c>
      <c r="L8" s="195">
        <f t="shared" si="3"/>
        <v>4</v>
      </c>
      <c r="M8" s="189">
        <v>2</v>
      </c>
      <c r="N8" s="223">
        <v>2</v>
      </c>
      <c r="O8" s="223">
        <v>2</v>
      </c>
      <c r="P8" s="179">
        <f t="shared" si="8"/>
        <v>6</v>
      </c>
      <c r="Q8" s="223">
        <v>25</v>
      </c>
      <c r="R8" s="223">
        <v>25</v>
      </c>
      <c r="S8" s="197">
        <f t="shared" si="4"/>
        <v>100</v>
      </c>
      <c r="T8" s="195">
        <f t="shared" si="5"/>
        <v>4</v>
      </c>
      <c r="U8" s="136">
        <v>23</v>
      </c>
      <c r="V8" s="136">
        <v>100</v>
      </c>
      <c r="W8" s="179">
        <f t="shared" si="6"/>
        <v>2</v>
      </c>
      <c r="X8" s="247">
        <v>0</v>
      </c>
      <c r="Y8" s="247">
        <v>57</v>
      </c>
      <c r="Z8" s="192">
        <f t="shared" si="0"/>
        <v>20</v>
      </c>
      <c r="AA8" s="192">
        <f t="shared" si="7"/>
        <v>100</v>
      </c>
    </row>
    <row r="9" spans="1:27" s="198" customFormat="1" ht="30" customHeight="1" x14ac:dyDescent="0.25">
      <c r="A9" s="193" t="s">
        <v>28</v>
      </c>
      <c r="B9" s="194">
        <v>7</v>
      </c>
      <c r="C9" s="188" t="s">
        <v>185</v>
      </c>
      <c r="D9" s="188" t="s">
        <v>359</v>
      </c>
      <c r="E9" s="178" t="s">
        <v>647</v>
      </c>
      <c r="F9" s="179">
        <f t="shared" si="1"/>
        <v>2</v>
      </c>
      <c r="G9" s="136">
        <v>157</v>
      </c>
      <c r="H9" s="136">
        <v>10</v>
      </c>
      <c r="I9" s="207">
        <v>10</v>
      </c>
      <c r="J9" s="195">
        <f t="shared" si="2"/>
        <v>2</v>
      </c>
      <c r="K9" s="205">
        <v>96.666666666666671</v>
      </c>
      <c r="L9" s="195">
        <f t="shared" si="3"/>
        <v>4</v>
      </c>
      <c r="M9" s="189">
        <v>2</v>
      </c>
      <c r="N9" s="223">
        <v>2</v>
      </c>
      <c r="O9" s="223">
        <v>2</v>
      </c>
      <c r="P9" s="179">
        <f>SUM(M9:O9)</f>
        <v>6</v>
      </c>
      <c r="Q9" s="223">
        <v>156</v>
      </c>
      <c r="R9" s="223">
        <v>156</v>
      </c>
      <c r="S9" s="197">
        <f t="shared" si="4"/>
        <v>100</v>
      </c>
      <c r="T9" s="195">
        <f t="shared" si="5"/>
        <v>4</v>
      </c>
      <c r="U9" s="136">
        <v>218</v>
      </c>
      <c r="V9" s="136">
        <v>100</v>
      </c>
      <c r="W9" s="179">
        <f t="shared" si="6"/>
        <v>2</v>
      </c>
      <c r="X9" s="247">
        <v>14</v>
      </c>
      <c r="Y9" s="247">
        <v>129</v>
      </c>
      <c r="Z9" s="192">
        <f t="shared" si="0"/>
        <v>20</v>
      </c>
      <c r="AA9" s="192">
        <f t="shared" si="7"/>
        <v>100</v>
      </c>
    </row>
    <row r="10" spans="1:27" s="198" customFormat="1" ht="30" customHeight="1" x14ac:dyDescent="0.25">
      <c r="A10" s="193" t="s">
        <v>28</v>
      </c>
      <c r="B10" s="194">
        <v>8</v>
      </c>
      <c r="C10" s="188" t="s">
        <v>248</v>
      </c>
      <c r="D10" s="188" t="s">
        <v>357</v>
      </c>
      <c r="E10" s="178" t="s">
        <v>647</v>
      </c>
      <c r="F10" s="179">
        <f t="shared" si="1"/>
        <v>2</v>
      </c>
      <c r="G10" s="136">
        <v>5</v>
      </c>
      <c r="H10" s="136">
        <v>1</v>
      </c>
      <c r="I10" s="207">
        <v>1</v>
      </c>
      <c r="J10" s="195">
        <f t="shared" si="2"/>
        <v>2</v>
      </c>
      <c r="K10" s="205">
        <v>95</v>
      </c>
      <c r="L10" s="195">
        <f t="shared" si="3"/>
        <v>4</v>
      </c>
      <c r="M10" s="189">
        <v>2</v>
      </c>
      <c r="N10" s="223">
        <v>2</v>
      </c>
      <c r="O10" s="223">
        <v>1</v>
      </c>
      <c r="P10" s="179">
        <f t="shared" si="8"/>
        <v>5</v>
      </c>
      <c r="Q10" s="223">
        <v>5</v>
      </c>
      <c r="R10" s="223">
        <v>5</v>
      </c>
      <c r="S10" s="197">
        <f t="shared" si="4"/>
        <v>100</v>
      </c>
      <c r="T10" s="195">
        <f t="shared" si="5"/>
        <v>4</v>
      </c>
      <c r="U10" s="136">
        <v>6</v>
      </c>
      <c r="V10" s="136">
        <v>100</v>
      </c>
      <c r="W10" s="179">
        <f t="shared" si="6"/>
        <v>2</v>
      </c>
      <c r="X10" s="247">
        <v>0</v>
      </c>
      <c r="Y10" s="247">
        <v>22</v>
      </c>
      <c r="Z10" s="192">
        <f t="shared" si="0"/>
        <v>19</v>
      </c>
      <c r="AA10" s="192">
        <f t="shared" si="7"/>
        <v>95</v>
      </c>
    </row>
    <row r="11" spans="1:27" s="69" customFormat="1" ht="30" customHeight="1" x14ac:dyDescent="0.25">
      <c r="A11" s="66"/>
      <c r="B11" s="66"/>
      <c r="C11" s="58" t="s">
        <v>52</v>
      </c>
      <c r="D11" s="116"/>
      <c r="E11" s="66"/>
      <c r="F11" s="64"/>
      <c r="G11" s="70">
        <f>SUM(G3:G10)</f>
        <v>456</v>
      </c>
      <c r="H11" s="70">
        <f>SUM(H3:H10)</f>
        <v>28</v>
      </c>
      <c r="I11" s="70">
        <f>SUM(I3:I10)</f>
        <v>28</v>
      </c>
      <c r="J11" s="64"/>
      <c r="K11" s="68"/>
      <c r="L11" s="64"/>
      <c r="M11" s="143"/>
      <c r="N11" s="143"/>
      <c r="O11" s="143"/>
      <c r="P11" s="64"/>
      <c r="Q11" s="66"/>
      <c r="R11" s="66"/>
      <c r="S11" s="66"/>
      <c r="T11" s="64"/>
      <c r="U11" s="65"/>
      <c r="V11" s="65"/>
    </row>
    <row r="12" spans="1:27" ht="15.75" thickBot="1" x14ac:dyDescent="0.3">
      <c r="M12" s="143"/>
      <c r="N12" s="143"/>
      <c r="O12" s="143"/>
    </row>
    <row r="13" spans="1:27" ht="16.5" thickBot="1" x14ac:dyDescent="0.3">
      <c r="M13" s="56"/>
      <c r="N13" s="56"/>
      <c r="O13" s="56"/>
      <c r="V13" s="48" t="s">
        <v>51</v>
      </c>
      <c r="W13" s="49"/>
      <c r="X13" s="49"/>
      <c r="Y13" s="50"/>
      <c r="Z13" s="43">
        <f>AVERAGE(Z3:Z10)</f>
        <v>19.875</v>
      </c>
      <c r="AA13" s="44">
        <f>ROUND(Z13/$Z$2*100,0)</f>
        <v>99</v>
      </c>
    </row>
    <row r="14" spans="1:27" x14ac:dyDescent="0.25">
      <c r="M14" s="56"/>
      <c r="N14" s="56"/>
      <c r="O14" s="56"/>
    </row>
    <row r="15" spans="1:27" x14ac:dyDescent="0.25">
      <c r="M15" s="27"/>
      <c r="N15" s="27"/>
      <c r="O15" s="27"/>
    </row>
    <row r="16" spans="1:27" x14ac:dyDescent="0.25">
      <c r="M16" s="27"/>
      <c r="N16" s="27"/>
      <c r="O16" s="27"/>
    </row>
    <row r="17" spans="3:15" x14ac:dyDescent="0.25">
      <c r="M17" s="27"/>
      <c r="N17" s="27"/>
      <c r="O17" s="27"/>
    </row>
    <row r="18" spans="3:15" x14ac:dyDescent="0.25">
      <c r="M18" s="27"/>
      <c r="N18" s="27"/>
      <c r="O18" s="27"/>
    </row>
    <row r="19" spans="3:15" x14ac:dyDescent="0.25">
      <c r="M19" s="27"/>
      <c r="N19" s="27"/>
      <c r="O19" s="27"/>
    </row>
    <row r="23" spans="3:15" x14ac:dyDescent="0.25">
      <c r="C23" s="114"/>
      <c r="D23" s="114"/>
    </row>
    <row r="24" spans="3:15" x14ac:dyDescent="0.25">
      <c r="C24" s="114"/>
      <c r="D24" s="114"/>
    </row>
    <row r="25" spans="3:15" x14ac:dyDescent="0.25">
      <c r="C25" s="114"/>
      <c r="D25" s="114"/>
    </row>
    <row r="26" spans="3:15" x14ac:dyDescent="0.25">
      <c r="C26" s="114"/>
      <c r="D26" s="114"/>
    </row>
    <row r="27" spans="3:15" x14ac:dyDescent="0.25">
      <c r="C27" s="90"/>
      <c r="D27" s="90"/>
    </row>
    <row r="28" spans="3:15" x14ac:dyDescent="0.25">
      <c r="C28" s="90"/>
      <c r="D28" s="90"/>
    </row>
    <row r="29" spans="3:15" x14ac:dyDescent="0.25">
      <c r="C29" s="90"/>
      <c r="D29" s="90"/>
    </row>
    <row r="30" spans="3:15" x14ac:dyDescent="0.25">
      <c r="C30" s="90"/>
      <c r="D30" s="90"/>
    </row>
    <row r="31" spans="3:15" x14ac:dyDescent="0.25">
      <c r="C31" s="90"/>
      <c r="D31" s="90"/>
    </row>
    <row r="32" spans="3:15" x14ac:dyDescent="0.25">
      <c r="C32" s="90"/>
      <c r="D32" s="90"/>
    </row>
    <row r="33" spans="3:4" x14ac:dyDescent="0.25">
      <c r="C33" s="90"/>
      <c r="D33" s="90"/>
    </row>
    <row r="34" spans="3:4" x14ac:dyDescent="0.25">
      <c r="C34" s="90"/>
      <c r="D34" s="90"/>
    </row>
    <row r="35" spans="3:4" x14ac:dyDescent="0.25">
      <c r="C35" s="90"/>
      <c r="D35" s="90"/>
    </row>
    <row r="36" spans="3:4" x14ac:dyDescent="0.25">
      <c r="C36" s="90"/>
      <c r="D36" s="90"/>
    </row>
    <row r="37" spans="3:4" x14ac:dyDescent="0.25">
      <c r="C37" s="90"/>
      <c r="D37" s="90"/>
    </row>
    <row r="38" spans="3:4" x14ac:dyDescent="0.25">
      <c r="C38" s="90"/>
      <c r="D38" s="90"/>
    </row>
    <row r="39" spans="3:4" x14ac:dyDescent="0.25">
      <c r="C39" s="90"/>
      <c r="D39" s="90"/>
    </row>
    <row r="40" spans="3:4" x14ac:dyDescent="0.25">
      <c r="C40" s="114"/>
      <c r="D40" s="114"/>
    </row>
    <row r="41" spans="3:4" x14ac:dyDescent="0.25">
      <c r="C41" s="114"/>
      <c r="D41" s="114"/>
    </row>
    <row r="42" spans="3:4" x14ac:dyDescent="0.25">
      <c r="C42" s="114"/>
      <c r="D42" s="114"/>
    </row>
    <row r="43" spans="3:4" x14ac:dyDescent="0.25">
      <c r="C43" s="114"/>
      <c r="D43" s="114"/>
    </row>
    <row r="44" spans="3:4" x14ac:dyDescent="0.25">
      <c r="C44" s="114"/>
      <c r="D44" s="114"/>
    </row>
  </sheetData>
  <sortState ref="A1:AA11">
    <sortCondition descending="1" ref="AA3"/>
  </sortState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19"/>
  <sheetViews>
    <sheetView zoomScale="59" zoomScaleNormal="59" zoomScalePageLayoutView="85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V31" sqref="V31"/>
    </sheetView>
  </sheetViews>
  <sheetFormatPr defaultColWidth="8.85546875" defaultRowHeight="15" x14ac:dyDescent="0.25"/>
  <cols>
    <col min="1" max="1" width="30.7109375" style="36" customWidth="1"/>
    <col min="2" max="2" width="5.85546875" style="36" customWidth="1"/>
    <col min="3" max="3" width="37.85546875" style="36" customWidth="1"/>
    <col min="4" max="4" width="34" style="36" customWidth="1"/>
    <col min="5" max="5" width="16.140625" style="36" customWidth="1"/>
    <col min="6" max="6" width="5.7109375" style="36" customWidth="1"/>
    <col min="7" max="7" width="14.85546875" style="36" customWidth="1"/>
    <col min="8" max="8" width="12.140625" style="36" bestFit="1" customWidth="1"/>
    <col min="9" max="9" width="13.28515625" style="36" customWidth="1"/>
    <col min="10" max="10" width="5.7109375" style="36" bestFit="1" customWidth="1"/>
    <col min="11" max="11" width="15.42578125" style="36" customWidth="1"/>
    <col min="12" max="12" width="5.7109375" style="36" bestFit="1" customWidth="1"/>
    <col min="13" max="15" width="16.140625" customWidth="1"/>
    <col min="16" max="16" width="5.7109375" style="36" bestFit="1" customWidth="1"/>
    <col min="17" max="18" width="15.140625" style="36" bestFit="1" customWidth="1"/>
    <col min="19" max="19" width="8.85546875" style="36"/>
    <col min="20" max="20" width="5.7109375" style="36" bestFit="1" customWidth="1"/>
    <col min="21" max="21" width="11.28515625" style="36" customWidth="1"/>
    <col min="22" max="22" width="14.7109375" style="36" customWidth="1"/>
    <col min="23" max="23" width="5.7109375" style="36" bestFit="1" customWidth="1"/>
    <col min="24" max="25" width="13.42578125" style="36" bestFit="1" customWidth="1"/>
    <col min="26" max="26" width="6.85546875" style="36" bestFit="1" customWidth="1"/>
    <col min="27" max="27" width="7.85546875" style="36" customWidth="1"/>
    <col min="28" max="16384" width="8.85546875" style="36"/>
  </cols>
  <sheetData>
    <row r="1" spans="1:27" s="40" customFormat="1" ht="154.5" x14ac:dyDescent="0.25">
      <c r="A1" s="37" t="s">
        <v>35</v>
      </c>
      <c r="B1" s="38"/>
      <c r="C1" s="39" t="s">
        <v>36</v>
      </c>
      <c r="D1" s="39" t="s">
        <v>265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655</v>
      </c>
      <c r="N1" s="5" t="s">
        <v>656</v>
      </c>
      <c r="O1" s="5" t="s">
        <v>657</v>
      </c>
      <c r="P1" s="11" t="s">
        <v>658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243</v>
      </c>
      <c r="V1" s="5" t="s">
        <v>244</v>
      </c>
      <c r="W1" s="11" t="s">
        <v>245</v>
      </c>
      <c r="X1" s="5" t="s">
        <v>246</v>
      </c>
      <c r="Y1" s="5" t="s">
        <v>247</v>
      </c>
      <c r="Z1" s="14" t="s">
        <v>646</v>
      </c>
      <c r="AA1" s="14" t="s">
        <v>50</v>
      </c>
    </row>
    <row r="2" spans="1:27" s="40" customFormat="1" x14ac:dyDescent="0.25">
      <c r="A2" s="10" t="s">
        <v>654</v>
      </c>
      <c r="B2" s="45"/>
      <c r="C2" s="42"/>
      <c r="D2" s="42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222">
        <v>2</v>
      </c>
      <c r="O2" s="222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 t="shared" ref="Z2:Z8" si="0">F2+J2+L2+P2+T2+W2</f>
        <v>20</v>
      </c>
      <c r="AA2" s="13">
        <v>100</v>
      </c>
    </row>
    <row r="3" spans="1:27" ht="30" customHeight="1" x14ac:dyDescent="0.25">
      <c r="A3" s="173" t="s">
        <v>29</v>
      </c>
      <c r="B3" s="174">
        <v>2</v>
      </c>
      <c r="C3" s="172" t="s">
        <v>193</v>
      </c>
      <c r="D3" s="172" t="s">
        <v>365</v>
      </c>
      <c r="E3" s="168" t="s">
        <v>647</v>
      </c>
      <c r="F3" s="162">
        <f t="shared" ref="F3:F8" si="1">IF(E3="23/24",2,0)</f>
        <v>2</v>
      </c>
      <c r="G3" s="136">
        <v>38</v>
      </c>
      <c r="H3" s="136">
        <v>2</v>
      </c>
      <c r="I3" s="246">
        <v>2</v>
      </c>
      <c r="J3" s="170">
        <f t="shared" ref="J3:J8" si="2">IF(ABS((H3-I3)/I3)&lt;=0.1,2,IF(AND(ABS((H3-I3)/I3)&gt;0.1,ABS((H3-I3)/I3)&lt;=0.2),1,0))</f>
        <v>2</v>
      </c>
      <c r="K3" s="164">
        <v>91.7</v>
      </c>
      <c r="L3" s="170">
        <f t="shared" ref="L3:L8" si="3">IF(K3&gt;90,4,IF(AND(K3&gt;80,K3&lt;=90),3,IF(AND(K3&gt;=50,K3&lt;=80),2,IF(AND(K3&gt;=10,K3&lt;50),1,0))))</f>
        <v>4</v>
      </c>
      <c r="M3" s="165">
        <v>2</v>
      </c>
      <c r="N3" s="223">
        <v>2</v>
      </c>
      <c r="O3" s="223">
        <v>2</v>
      </c>
      <c r="P3" s="162">
        <f t="shared" ref="P3:P8" si="4">SUM(M3:O3)</f>
        <v>6</v>
      </c>
      <c r="Q3" s="136">
        <v>36</v>
      </c>
      <c r="R3" s="136">
        <v>33</v>
      </c>
      <c r="S3" s="171">
        <f t="shared" ref="S3:S8" si="5">ROUND(R3/Q3*100,0)</f>
        <v>92</v>
      </c>
      <c r="T3" s="170">
        <f t="shared" ref="T3:T8" si="6">IF(S3&gt;90,4,IF(AND(S3&gt;80,S3&lt;=90),3,IF(AND(S3&gt;=50,S3&lt;=80),2,IF(AND(S3&gt;=10,S3&lt;50),1,0))))</f>
        <v>4</v>
      </c>
      <c r="U3" s="136">
        <v>34</v>
      </c>
      <c r="V3" s="136">
        <v>100</v>
      </c>
      <c r="W3" s="162">
        <f t="shared" ref="W3:W8" si="7">IF(V3&gt;=90,2,IF(V3&gt;=80,1,0))</f>
        <v>2</v>
      </c>
      <c r="X3" s="247">
        <v>12</v>
      </c>
      <c r="Y3" s="247">
        <v>39</v>
      </c>
      <c r="Z3" s="167">
        <f t="shared" si="0"/>
        <v>20</v>
      </c>
      <c r="AA3" s="167">
        <f t="shared" ref="AA3:AA8" si="8">ROUND(Z3/$Z$2*100,0)</f>
        <v>100</v>
      </c>
    </row>
    <row r="4" spans="1:27" ht="30" customHeight="1" x14ac:dyDescent="0.25">
      <c r="A4" s="173" t="s">
        <v>29</v>
      </c>
      <c r="B4" s="174">
        <v>4</v>
      </c>
      <c r="C4" s="172" t="s">
        <v>190</v>
      </c>
      <c r="D4" s="172" t="s">
        <v>252</v>
      </c>
      <c r="E4" s="168" t="s">
        <v>647</v>
      </c>
      <c r="F4" s="162">
        <f t="shared" si="1"/>
        <v>2</v>
      </c>
      <c r="G4" s="136">
        <v>61</v>
      </c>
      <c r="H4" s="136">
        <v>3</v>
      </c>
      <c r="I4" s="246">
        <v>3</v>
      </c>
      <c r="J4" s="170">
        <f t="shared" si="2"/>
        <v>2</v>
      </c>
      <c r="K4" s="164">
        <v>96.7</v>
      </c>
      <c r="L4" s="170">
        <f t="shared" si="3"/>
        <v>4</v>
      </c>
      <c r="M4" s="165">
        <v>2</v>
      </c>
      <c r="N4" s="223">
        <v>2</v>
      </c>
      <c r="O4" s="223">
        <v>2</v>
      </c>
      <c r="P4" s="162">
        <f t="shared" si="4"/>
        <v>6</v>
      </c>
      <c r="Q4" s="136">
        <v>61</v>
      </c>
      <c r="R4" s="136">
        <v>61</v>
      </c>
      <c r="S4" s="171">
        <f t="shared" si="5"/>
        <v>100</v>
      </c>
      <c r="T4" s="170">
        <f t="shared" si="6"/>
        <v>4</v>
      </c>
      <c r="U4" s="136">
        <v>79</v>
      </c>
      <c r="V4" s="136">
        <v>100</v>
      </c>
      <c r="W4" s="162">
        <f t="shared" si="7"/>
        <v>2</v>
      </c>
      <c r="X4" s="247">
        <v>14</v>
      </c>
      <c r="Y4" s="247">
        <v>34</v>
      </c>
      <c r="Z4" s="167">
        <f t="shared" si="0"/>
        <v>20</v>
      </c>
      <c r="AA4" s="167">
        <f t="shared" si="8"/>
        <v>100</v>
      </c>
    </row>
    <row r="5" spans="1:27" ht="30" customHeight="1" x14ac:dyDescent="0.25">
      <c r="A5" s="173" t="s">
        <v>29</v>
      </c>
      <c r="B5" s="174">
        <v>5</v>
      </c>
      <c r="C5" s="172" t="s">
        <v>194</v>
      </c>
      <c r="D5" s="172" t="s">
        <v>366</v>
      </c>
      <c r="E5" s="168" t="s">
        <v>647</v>
      </c>
      <c r="F5" s="162">
        <f t="shared" si="1"/>
        <v>2</v>
      </c>
      <c r="G5" s="136">
        <v>70</v>
      </c>
      <c r="H5" s="136">
        <v>3</v>
      </c>
      <c r="I5" s="246">
        <v>3</v>
      </c>
      <c r="J5" s="170">
        <f t="shared" si="2"/>
        <v>2</v>
      </c>
      <c r="K5" s="164">
        <v>93.3</v>
      </c>
      <c r="L5" s="170">
        <f t="shared" si="3"/>
        <v>4</v>
      </c>
      <c r="M5" s="165">
        <v>2</v>
      </c>
      <c r="N5" s="223">
        <v>2</v>
      </c>
      <c r="O5" s="223">
        <v>2</v>
      </c>
      <c r="P5" s="162">
        <f t="shared" si="4"/>
        <v>6</v>
      </c>
      <c r="Q5" s="136">
        <v>67</v>
      </c>
      <c r="R5" s="136">
        <v>67</v>
      </c>
      <c r="S5" s="171">
        <f t="shared" si="5"/>
        <v>100</v>
      </c>
      <c r="T5" s="170">
        <f t="shared" si="6"/>
        <v>4</v>
      </c>
      <c r="U5" s="136">
        <v>69</v>
      </c>
      <c r="V5" s="136">
        <v>100</v>
      </c>
      <c r="W5" s="162">
        <f t="shared" si="7"/>
        <v>2</v>
      </c>
      <c r="X5" s="247">
        <v>5</v>
      </c>
      <c r="Y5" s="247">
        <v>91</v>
      </c>
      <c r="Z5" s="167">
        <f t="shared" si="0"/>
        <v>20</v>
      </c>
      <c r="AA5" s="167">
        <f t="shared" si="8"/>
        <v>100</v>
      </c>
    </row>
    <row r="6" spans="1:27" ht="30" customHeight="1" x14ac:dyDescent="0.25">
      <c r="A6" s="173" t="s">
        <v>29</v>
      </c>
      <c r="B6" s="174">
        <v>6</v>
      </c>
      <c r="C6" s="172" t="s">
        <v>191</v>
      </c>
      <c r="D6" s="172" t="s">
        <v>253</v>
      </c>
      <c r="E6" s="168" t="s">
        <v>647</v>
      </c>
      <c r="F6" s="162">
        <f t="shared" si="1"/>
        <v>2</v>
      </c>
      <c r="G6" s="136">
        <v>139</v>
      </c>
      <c r="H6" s="136">
        <v>7</v>
      </c>
      <c r="I6" s="246">
        <v>7</v>
      </c>
      <c r="J6" s="170">
        <f t="shared" si="2"/>
        <v>2</v>
      </c>
      <c r="K6" s="164">
        <v>91.7</v>
      </c>
      <c r="L6" s="170">
        <f t="shared" si="3"/>
        <v>4</v>
      </c>
      <c r="M6" s="165">
        <v>2</v>
      </c>
      <c r="N6" s="223">
        <v>2</v>
      </c>
      <c r="O6" s="223">
        <v>2</v>
      </c>
      <c r="P6" s="162">
        <f t="shared" si="4"/>
        <v>6</v>
      </c>
      <c r="Q6" s="136">
        <v>136</v>
      </c>
      <c r="R6" s="136">
        <v>136</v>
      </c>
      <c r="S6" s="171">
        <f t="shared" si="5"/>
        <v>100</v>
      </c>
      <c r="T6" s="170">
        <f t="shared" si="6"/>
        <v>4</v>
      </c>
      <c r="U6" s="136">
        <v>193</v>
      </c>
      <c r="V6" s="136">
        <v>100</v>
      </c>
      <c r="W6" s="162">
        <f t="shared" si="7"/>
        <v>2</v>
      </c>
      <c r="X6" s="247">
        <v>26</v>
      </c>
      <c r="Y6" s="247">
        <v>119</v>
      </c>
      <c r="Z6" s="167">
        <f t="shared" si="0"/>
        <v>20</v>
      </c>
      <c r="AA6" s="167">
        <f t="shared" si="8"/>
        <v>100</v>
      </c>
    </row>
    <row r="7" spans="1:27" ht="30" customHeight="1" x14ac:dyDescent="0.25">
      <c r="A7" s="173" t="s">
        <v>29</v>
      </c>
      <c r="B7" s="174">
        <v>1</v>
      </c>
      <c r="C7" s="172" t="s">
        <v>249</v>
      </c>
      <c r="D7" s="172" t="s">
        <v>364</v>
      </c>
      <c r="E7" s="168" t="s">
        <v>647</v>
      </c>
      <c r="F7" s="162">
        <f t="shared" si="1"/>
        <v>2</v>
      </c>
      <c r="G7" s="136">
        <v>48</v>
      </c>
      <c r="H7" s="136">
        <v>6</v>
      </c>
      <c r="I7" s="246">
        <v>6</v>
      </c>
      <c r="J7" s="170">
        <f t="shared" si="2"/>
        <v>2</v>
      </c>
      <c r="K7" s="164">
        <v>90</v>
      </c>
      <c r="L7" s="170">
        <f t="shared" si="3"/>
        <v>3</v>
      </c>
      <c r="M7" s="165">
        <v>2</v>
      </c>
      <c r="N7" s="223">
        <v>2</v>
      </c>
      <c r="O7" s="223">
        <v>2</v>
      </c>
      <c r="P7" s="162">
        <f t="shared" si="4"/>
        <v>6</v>
      </c>
      <c r="Q7" s="136">
        <v>47</v>
      </c>
      <c r="R7" s="136">
        <v>47</v>
      </c>
      <c r="S7" s="171">
        <f t="shared" si="5"/>
        <v>100</v>
      </c>
      <c r="T7" s="170">
        <f t="shared" si="6"/>
        <v>4</v>
      </c>
      <c r="U7" s="136">
        <v>45</v>
      </c>
      <c r="V7" s="136">
        <v>100</v>
      </c>
      <c r="W7" s="162">
        <f t="shared" si="7"/>
        <v>2</v>
      </c>
      <c r="X7" s="247">
        <v>8</v>
      </c>
      <c r="Y7" s="247">
        <v>244</v>
      </c>
      <c r="Z7" s="167">
        <f t="shared" si="0"/>
        <v>19</v>
      </c>
      <c r="AA7" s="167">
        <f t="shared" si="8"/>
        <v>95</v>
      </c>
    </row>
    <row r="8" spans="1:27" ht="30" customHeight="1" x14ac:dyDescent="0.25">
      <c r="A8" s="173" t="s">
        <v>29</v>
      </c>
      <c r="B8" s="174">
        <v>3</v>
      </c>
      <c r="C8" s="172" t="s">
        <v>192</v>
      </c>
      <c r="D8" s="172" t="s">
        <v>367</v>
      </c>
      <c r="E8" s="168" t="s">
        <v>647</v>
      </c>
      <c r="F8" s="162">
        <f t="shared" si="1"/>
        <v>2</v>
      </c>
      <c r="G8" s="136">
        <v>32</v>
      </c>
      <c r="H8" s="136">
        <v>3</v>
      </c>
      <c r="I8" s="246">
        <v>3</v>
      </c>
      <c r="J8" s="170">
        <f t="shared" si="2"/>
        <v>2</v>
      </c>
      <c r="K8" s="164">
        <v>91.7</v>
      </c>
      <c r="L8" s="170">
        <f t="shared" si="3"/>
        <v>4</v>
      </c>
      <c r="M8" s="165">
        <v>2</v>
      </c>
      <c r="N8" s="223">
        <v>2</v>
      </c>
      <c r="O8" s="223">
        <v>2</v>
      </c>
      <c r="P8" s="162">
        <f t="shared" si="4"/>
        <v>6</v>
      </c>
      <c r="Q8" s="136">
        <v>31</v>
      </c>
      <c r="R8" s="136">
        <v>25</v>
      </c>
      <c r="S8" s="171">
        <f t="shared" si="5"/>
        <v>81</v>
      </c>
      <c r="T8" s="170">
        <f t="shared" si="6"/>
        <v>3</v>
      </c>
      <c r="U8" s="136">
        <v>36</v>
      </c>
      <c r="V8" s="136">
        <v>100</v>
      </c>
      <c r="W8" s="221">
        <f t="shared" si="7"/>
        <v>2</v>
      </c>
      <c r="X8" s="247">
        <v>8</v>
      </c>
      <c r="Y8" s="247">
        <v>49</v>
      </c>
      <c r="Z8" s="167">
        <f t="shared" si="0"/>
        <v>19</v>
      </c>
      <c r="AA8" s="167">
        <f t="shared" si="8"/>
        <v>95</v>
      </c>
    </row>
    <row r="9" spans="1:27" s="69" customFormat="1" ht="22.5" customHeight="1" x14ac:dyDescent="0.25">
      <c r="A9" s="66"/>
      <c r="B9" s="66"/>
      <c r="C9" s="58" t="s">
        <v>52</v>
      </c>
      <c r="D9" s="116"/>
      <c r="E9" s="66"/>
      <c r="F9" s="64"/>
      <c r="G9" s="70">
        <f>SUM(G3:G8)</f>
        <v>388</v>
      </c>
      <c r="H9" s="70">
        <f>SUM(H3:H8)</f>
        <v>24</v>
      </c>
      <c r="I9" s="70">
        <f>SUM(I3:I8)</f>
        <v>24</v>
      </c>
      <c r="J9" s="64"/>
      <c r="K9" s="68"/>
      <c r="L9" s="64"/>
      <c r="M9" s="56"/>
      <c r="N9" s="56"/>
      <c r="O9" s="56"/>
      <c r="P9" s="64"/>
      <c r="Q9" s="66"/>
      <c r="R9" s="66"/>
      <c r="S9" s="66"/>
      <c r="T9" s="64"/>
      <c r="U9" s="218"/>
      <c r="V9" s="218"/>
      <c r="W9" s="66"/>
      <c r="X9" s="66"/>
      <c r="Y9" s="66"/>
      <c r="Z9" s="65"/>
      <c r="AA9" s="65"/>
    </row>
    <row r="10" spans="1:27" ht="15.75" thickBot="1" x14ac:dyDescent="0.3">
      <c r="M10" s="56"/>
      <c r="N10" s="56"/>
      <c r="O10" s="56"/>
      <c r="U10" s="218"/>
      <c r="V10" s="218"/>
      <c r="W10" s="127"/>
      <c r="X10" s="127"/>
      <c r="Y10" s="127"/>
    </row>
    <row r="11" spans="1:27" ht="15.75" thickBot="1" x14ac:dyDescent="0.3">
      <c r="M11" s="143"/>
      <c r="N11" s="143"/>
      <c r="O11" s="143"/>
      <c r="U11" s="218"/>
      <c r="V11" s="255" t="s">
        <v>51</v>
      </c>
      <c r="W11" s="256"/>
      <c r="X11" s="256"/>
      <c r="Y11" s="257"/>
      <c r="Z11" s="43">
        <f>AVERAGE(Z3:Z8)</f>
        <v>19.666666666666668</v>
      </c>
      <c r="AA11" s="44">
        <f>ROUND(Z11/$Z$2*100,0)</f>
        <v>98</v>
      </c>
    </row>
    <row r="12" spans="1:27" x14ac:dyDescent="0.25">
      <c r="M12" s="143"/>
      <c r="N12" s="143"/>
      <c r="O12" s="143"/>
      <c r="U12" s="218"/>
      <c r="V12" s="218"/>
      <c r="W12" s="127"/>
      <c r="X12" s="127"/>
      <c r="Y12" s="127"/>
    </row>
    <row r="13" spans="1:27" x14ac:dyDescent="0.25">
      <c r="M13" s="56"/>
      <c r="N13" s="56"/>
      <c r="O13" s="56"/>
      <c r="U13" s="218"/>
      <c r="V13" s="218"/>
      <c r="W13" s="127"/>
      <c r="X13" s="127"/>
      <c r="Y13" s="127"/>
    </row>
    <row r="14" spans="1:27" x14ac:dyDescent="0.25">
      <c r="M14" s="56"/>
      <c r="N14" s="56"/>
      <c r="O14" s="56"/>
      <c r="U14" s="218"/>
      <c r="V14" s="218"/>
      <c r="W14" s="127"/>
      <c r="X14" s="127"/>
      <c r="Y14" s="127"/>
    </row>
    <row r="15" spans="1:27" x14ac:dyDescent="0.25">
      <c r="M15" s="27"/>
      <c r="N15" s="27"/>
      <c r="O15" s="27"/>
      <c r="U15" s="218"/>
      <c r="V15" s="218"/>
      <c r="W15" s="127"/>
      <c r="X15" s="127"/>
      <c r="Y15" s="127"/>
    </row>
    <row r="16" spans="1:27" x14ac:dyDescent="0.25">
      <c r="M16" s="27"/>
      <c r="N16" s="27"/>
      <c r="O16" s="27"/>
      <c r="U16" s="218"/>
      <c r="V16" s="218"/>
      <c r="W16" s="127"/>
      <c r="X16" s="127"/>
      <c r="Y16" s="127"/>
    </row>
    <row r="17" spans="13:25" x14ac:dyDescent="0.25">
      <c r="M17" s="27"/>
      <c r="N17" s="27"/>
      <c r="O17" s="27"/>
      <c r="U17" s="218"/>
      <c r="V17" s="218"/>
      <c r="W17" s="127"/>
      <c r="X17" s="127"/>
      <c r="Y17" s="127"/>
    </row>
    <row r="18" spans="13:25" x14ac:dyDescent="0.25">
      <c r="M18" s="27"/>
      <c r="N18" s="27"/>
      <c r="O18" s="27"/>
      <c r="U18" s="218"/>
      <c r="V18" s="218"/>
      <c r="W18" s="127"/>
      <c r="X18" s="127"/>
      <c r="Y18" s="127"/>
    </row>
    <row r="19" spans="13:25" x14ac:dyDescent="0.25">
      <c r="M19" s="27"/>
      <c r="N19" s="27"/>
      <c r="O19" s="27"/>
    </row>
  </sheetData>
  <sortState ref="A1:AA9">
    <sortCondition descending="1" ref="AA3"/>
  </sortState>
  <mergeCells count="1">
    <mergeCell ref="V11:Y11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D19"/>
  <sheetViews>
    <sheetView zoomScale="59" zoomScaleNormal="59" zoomScalePageLayoutView="85" workbookViewId="0">
      <pane xSplit="3" ySplit="2" topLeftCell="D12" activePane="bottomRight" state="frozen"/>
      <selection activeCell="I25" sqref="I25"/>
      <selection pane="topRight" activeCell="I25" sqref="I25"/>
      <selection pane="bottomLeft" activeCell="I25" sqref="I25"/>
      <selection pane="bottomRight" activeCell="AE18" sqref="AE18"/>
    </sheetView>
  </sheetViews>
  <sheetFormatPr defaultColWidth="8.85546875" defaultRowHeight="15" x14ac:dyDescent="0.25"/>
  <cols>
    <col min="1" max="1" width="27.140625" style="36" customWidth="1"/>
    <col min="2" max="2" width="4.28515625" style="36" customWidth="1"/>
    <col min="3" max="3" width="37" style="36" customWidth="1"/>
    <col min="4" max="4" width="31.140625" style="36" customWidth="1"/>
    <col min="5" max="5" width="15.7109375" style="36" customWidth="1"/>
    <col min="6" max="6" width="5.7109375" style="36" bestFit="1" customWidth="1"/>
    <col min="7" max="7" width="14.85546875" style="36" customWidth="1"/>
    <col min="8" max="8" width="12.140625" style="36" bestFit="1" customWidth="1"/>
    <col min="9" max="9" width="13.28515625" style="36" customWidth="1"/>
    <col min="10" max="10" width="5.7109375" style="36" bestFit="1" customWidth="1"/>
    <col min="11" max="11" width="12.85546875" style="36" customWidth="1"/>
    <col min="12" max="12" width="5.7109375" style="36" bestFit="1" customWidth="1"/>
    <col min="13" max="15" width="16.140625" customWidth="1"/>
    <col min="16" max="16" width="5.7109375" style="36" bestFit="1" customWidth="1"/>
    <col min="17" max="18" width="15.28515625" style="36" bestFit="1" customWidth="1"/>
    <col min="19" max="19" width="9.42578125" style="36" bestFit="1" customWidth="1"/>
    <col min="20" max="20" width="5.7109375" style="36" bestFit="1" customWidth="1"/>
    <col min="21" max="21" width="12" style="36" customWidth="1"/>
    <col min="22" max="22" width="16.42578125" style="36" customWidth="1"/>
    <col min="23" max="23" width="6" style="36" bestFit="1" customWidth="1"/>
    <col min="24" max="25" width="13.42578125" style="36" bestFit="1" customWidth="1"/>
    <col min="26" max="26" width="6.85546875" style="36" bestFit="1" customWidth="1"/>
    <col min="27" max="27" width="7.42578125" style="36" customWidth="1"/>
    <col min="28" max="16384" width="8.85546875" style="36"/>
  </cols>
  <sheetData>
    <row r="1" spans="1:30" s="40" customFormat="1" ht="120" x14ac:dyDescent="0.25">
      <c r="A1" s="37" t="s">
        <v>35</v>
      </c>
      <c r="B1" s="38"/>
      <c r="C1" s="39" t="s">
        <v>36</v>
      </c>
      <c r="D1" s="39" t="s">
        <v>265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655</v>
      </c>
      <c r="N1" s="5" t="s">
        <v>656</v>
      </c>
      <c r="O1" s="5" t="s">
        <v>657</v>
      </c>
      <c r="P1" s="11" t="s">
        <v>658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243</v>
      </c>
      <c r="V1" s="5" t="s">
        <v>244</v>
      </c>
      <c r="W1" s="11" t="s">
        <v>245</v>
      </c>
      <c r="X1" s="5" t="s">
        <v>246</v>
      </c>
      <c r="Y1" s="5" t="s">
        <v>247</v>
      </c>
      <c r="Z1" s="14" t="s">
        <v>646</v>
      </c>
      <c r="AA1" s="14" t="s">
        <v>50</v>
      </c>
    </row>
    <row r="2" spans="1:30" s="40" customFormat="1" x14ac:dyDescent="0.25">
      <c r="A2" s="10" t="s">
        <v>654</v>
      </c>
      <c r="B2" s="41"/>
      <c r="C2" s="42"/>
      <c r="D2" s="42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222">
        <v>2</v>
      </c>
      <c r="O2" s="222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 t="shared" ref="Z2:Z15" si="0">F2+J2+L2+P2+T2+W2</f>
        <v>20</v>
      </c>
      <c r="AA2" s="13">
        <v>100</v>
      </c>
    </row>
    <row r="3" spans="1:30" s="198" customFormat="1" ht="30" customHeight="1" x14ac:dyDescent="0.25">
      <c r="A3" s="193" t="s">
        <v>30</v>
      </c>
      <c r="B3" s="194">
        <v>2</v>
      </c>
      <c r="C3" s="188" t="s">
        <v>476</v>
      </c>
      <c r="D3" s="188" t="s">
        <v>451</v>
      </c>
      <c r="E3" s="178" t="s">
        <v>647</v>
      </c>
      <c r="F3" s="179">
        <f t="shared" ref="F3:F15" si="1">IF(E3="23/24",2,0)</f>
        <v>2</v>
      </c>
      <c r="G3" s="136">
        <v>58</v>
      </c>
      <c r="H3" s="136">
        <v>3</v>
      </c>
      <c r="I3" s="199">
        <v>3</v>
      </c>
      <c r="J3" s="195">
        <f t="shared" ref="J3:J15" si="2">IF(ABS((H3-I3)/I3)&lt;=0.1,2,IF(AND(ABS((H3-I3)/I3)&gt;0.1,ABS((H3-I3)/I3)&lt;=0.2),1,0))</f>
        <v>2</v>
      </c>
      <c r="K3" s="196">
        <v>93.333333333333329</v>
      </c>
      <c r="L3" s="195">
        <f t="shared" ref="L3:L15" si="3">IF(K3&gt;90,4,IF(AND(K3&gt;80,K3&lt;=90),3,IF(AND(K3&gt;=50,K3&lt;=80),2,IF(AND(K3&gt;=10,K3&lt;50),1,0))))</f>
        <v>4</v>
      </c>
      <c r="M3" s="189">
        <v>2</v>
      </c>
      <c r="N3" s="223">
        <v>2</v>
      </c>
      <c r="O3" s="223">
        <v>2</v>
      </c>
      <c r="P3" s="179">
        <f t="shared" ref="P3:P15" si="4">SUM(M3:O3)</f>
        <v>6</v>
      </c>
      <c r="Q3" s="136">
        <v>58</v>
      </c>
      <c r="R3" s="136">
        <v>58</v>
      </c>
      <c r="S3" s="197">
        <f t="shared" ref="S3:S15" si="5">ROUND(R3/Q3*100,0)</f>
        <v>100</v>
      </c>
      <c r="T3" s="195">
        <f t="shared" ref="T3:T15" si="6">IF(S3&gt;90,4,IF(AND(S3&gt;80,S3&lt;=90),3,IF(AND(S3&gt;=50,S3&lt;=80),2,IF(AND(S3&gt;=10,S3&lt;50),1,0))))</f>
        <v>4</v>
      </c>
      <c r="U3" s="136">
        <v>48</v>
      </c>
      <c r="V3" s="136">
        <v>100</v>
      </c>
      <c r="W3" s="179">
        <f t="shared" ref="W3:W15" si="7">IF(V3&gt;=90,2,IF(V3&gt;=80,1,0))</f>
        <v>2</v>
      </c>
      <c r="X3" s="247">
        <v>38</v>
      </c>
      <c r="Y3" s="247">
        <v>295</v>
      </c>
      <c r="Z3" s="192">
        <f t="shared" si="0"/>
        <v>20</v>
      </c>
      <c r="AA3" s="192">
        <f t="shared" ref="AA3:AA15" si="8">ROUND(Z3/$Z$2*100,0)</f>
        <v>100</v>
      </c>
    </row>
    <row r="4" spans="1:30" s="198" customFormat="1" ht="30" customHeight="1" x14ac:dyDescent="0.25">
      <c r="A4" s="193" t="s">
        <v>30</v>
      </c>
      <c r="B4" s="194">
        <v>5</v>
      </c>
      <c r="C4" s="188" t="s">
        <v>196</v>
      </c>
      <c r="D4" s="188" t="s">
        <v>368</v>
      </c>
      <c r="E4" s="178" t="s">
        <v>647</v>
      </c>
      <c r="F4" s="179">
        <f t="shared" si="1"/>
        <v>2</v>
      </c>
      <c r="G4" s="136">
        <v>116</v>
      </c>
      <c r="H4" s="136">
        <v>6</v>
      </c>
      <c r="I4" s="199">
        <v>6</v>
      </c>
      <c r="J4" s="195">
        <f t="shared" si="2"/>
        <v>2</v>
      </c>
      <c r="K4" s="196">
        <v>95</v>
      </c>
      <c r="L4" s="195">
        <f t="shared" si="3"/>
        <v>4</v>
      </c>
      <c r="M4" s="189">
        <v>2</v>
      </c>
      <c r="N4" s="223">
        <v>2</v>
      </c>
      <c r="O4" s="223">
        <v>2</v>
      </c>
      <c r="P4" s="179">
        <f t="shared" si="4"/>
        <v>6</v>
      </c>
      <c r="Q4" s="136">
        <v>116</v>
      </c>
      <c r="R4" s="136">
        <v>114</v>
      </c>
      <c r="S4" s="197">
        <f t="shared" si="5"/>
        <v>98</v>
      </c>
      <c r="T4" s="195">
        <f t="shared" si="6"/>
        <v>4</v>
      </c>
      <c r="U4" s="136">
        <v>125</v>
      </c>
      <c r="V4" s="136">
        <v>100</v>
      </c>
      <c r="W4" s="179">
        <f t="shared" si="7"/>
        <v>2</v>
      </c>
      <c r="X4" s="247">
        <v>14</v>
      </c>
      <c r="Y4" s="247">
        <v>108</v>
      </c>
      <c r="Z4" s="192">
        <f t="shared" si="0"/>
        <v>20</v>
      </c>
      <c r="AA4" s="192">
        <f t="shared" si="8"/>
        <v>100</v>
      </c>
      <c r="AC4" s="149"/>
      <c r="AD4" s="150"/>
    </row>
    <row r="5" spans="1:30" s="198" customFormat="1" ht="30" customHeight="1" x14ac:dyDescent="0.25">
      <c r="A5" s="193" t="s">
        <v>30</v>
      </c>
      <c r="B5" s="194">
        <v>6</v>
      </c>
      <c r="C5" s="188" t="s">
        <v>202</v>
      </c>
      <c r="D5" s="188" t="s">
        <v>446</v>
      </c>
      <c r="E5" s="178" t="s">
        <v>647</v>
      </c>
      <c r="F5" s="179">
        <f t="shared" si="1"/>
        <v>2</v>
      </c>
      <c r="G5" s="136">
        <v>18</v>
      </c>
      <c r="H5" s="136">
        <v>2</v>
      </c>
      <c r="I5" s="199">
        <v>2</v>
      </c>
      <c r="J5" s="195">
        <f t="shared" si="2"/>
        <v>2</v>
      </c>
      <c r="K5" s="196">
        <v>93.333333333333329</v>
      </c>
      <c r="L5" s="195">
        <f t="shared" si="3"/>
        <v>4</v>
      </c>
      <c r="M5" s="189">
        <v>2</v>
      </c>
      <c r="N5" s="223">
        <v>2</v>
      </c>
      <c r="O5" s="223">
        <v>2</v>
      </c>
      <c r="P5" s="179">
        <f t="shared" si="4"/>
        <v>6</v>
      </c>
      <c r="Q5" s="136">
        <v>18</v>
      </c>
      <c r="R5" s="136">
        <v>18</v>
      </c>
      <c r="S5" s="197">
        <f t="shared" si="5"/>
        <v>100</v>
      </c>
      <c r="T5" s="195">
        <f t="shared" si="6"/>
        <v>4</v>
      </c>
      <c r="U5" s="136">
        <v>18</v>
      </c>
      <c r="V5" s="136">
        <v>100</v>
      </c>
      <c r="W5" s="179">
        <f t="shared" si="7"/>
        <v>2</v>
      </c>
      <c r="X5" s="247">
        <v>20</v>
      </c>
      <c r="Y5" s="247">
        <v>6</v>
      </c>
      <c r="Z5" s="192">
        <f t="shared" si="0"/>
        <v>20</v>
      </c>
      <c r="AA5" s="192">
        <f t="shared" si="8"/>
        <v>100</v>
      </c>
      <c r="AC5" s="149"/>
      <c r="AD5" s="150"/>
    </row>
    <row r="6" spans="1:30" s="198" customFormat="1" ht="30" customHeight="1" x14ac:dyDescent="0.25">
      <c r="A6" s="193" t="s">
        <v>30</v>
      </c>
      <c r="B6" s="194">
        <v>7</v>
      </c>
      <c r="C6" s="188" t="s">
        <v>452</v>
      </c>
      <c r="D6" s="188" t="s">
        <v>453</v>
      </c>
      <c r="E6" s="178" t="s">
        <v>647</v>
      </c>
      <c r="F6" s="179">
        <f t="shared" si="1"/>
        <v>2</v>
      </c>
      <c r="G6" s="136">
        <v>12</v>
      </c>
      <c r="H6" s="136">
        <v>1</v>
      </c>
      <c r="I6" s="199">
        <v>1</v>
      </c>
      <c r="J6" s="195">
        <f t="shared" si="2"/>
        <v>2</v>
      </c>
      <c r="K6" s="196">
        <v>93.333333333333329</v>
      </c>
      <c r="L6" s="195">
        <f t="shared" si="3"/>
        <v>4</v>
      </c>
      <c r="M6" s="189">
        <v>2</v>
      </c>
      <c r="N6" s="223">
        <v>2</v>
      </c>
      <c r="O6" s="223">
        <v>2</v>
      </c>
      <c r="P6" s="179">
        <f t="shared" si="4"/>
        <v>6</v>
      </c>
      <c r="Q6" s="136">
        <v>12</v>
      </c>
      <c r="R6" s="136">
        <v>12</v>
      </c>
      <c r="S6" s="197">
        <f t="shared" si="5"/>
        <v>100</v>
      </c>
      <c r="T6" s="195">
        <f t="shared" si="6"/>
        <v>4</v>
      </c>
      <c r="U6" s="136">
        <v>11</v>
      </c>
      <c r="V6" s="136">
        <v>100</v>
      </c>
      <c r="W6" s="179">
        <f t="shared" si="7"/>
        <v>2</v>
      </c>
      <c r="X6" s="247">
        <v>6</v>
      </c>
      <c r="Y6" s="247">
        <v>68</v>
      </c>
      <c r="Z6" s="192">
        <f t="shared" si="0"/>
        <v>20</v>
      </c>
      <c r="AA6" s="192">
        <f t="shared" si="8"/>
        <v>100</v>
      </c>
      <c r="AC6" s="149"/>
      <c r="AD6" s="150"/>
    </row>
    <row r="7" spans="1:30" s="198" customFormat="1" ht="30" customHeight="1" x14ac:dyDescent="0.25">
      <c r="A7" s="193" t="s">
        <v>30</v>
      </c>
      <c r="B7" s="194">
        <v>8</v>
      </c>
      <c r="C7" s="188" t="s">
        <v>197</v>
      </c>
      <c r="D7" s="188" t="s">
        <v>254</v>
      </c>
      <c r="E7" s="178" t="s">
        <v>647</v>
      </c>
      <c r="F7" s="179">
        <f t="shared" si="1"/>
        <v>2</v>
      </c>
      <c r="G7" s="136">
        <v>131</v>
      </c>
      <c r="H7" s="136">
        <v>7</v>
      </c>
      <c r="I7" s="199">
        <v>7</v>
      </c>
      <c r="J7" s="195">
        <f t="shared" si="2"/>
        <v>2</v>
      </c>
      <c r="K7" s="196">
        <v>91.666666666666657</v>
      </c>
      <c r="L7" s="195">
        <f t="shared" si="3"/>
        <v>4</v>
      </c>
      <c r="M7" s="189">
        <v>2</v>
      </c>
      <c r="N7" s="223">
        <v>2</v>
      </c>
      <c r="O7" s="223">
        <v>2</v>
      </c>
      <c r="P7" s="179">
        <f t="shared" si="4"/>
        <v>6</v>
      </c>
      <c r="Q7" s="136">
        <v>129</v>
      </c>
      <c r="R7" s="136">
        <v>129</v>
      </c>
      <c r="S7" s="197">
        <f t="shared" si="5"/>
        <v>100</v>
      </c>
      <c r="T7" s="195">
        <f t="shared" si="6"/>
        <v>4</v>
      </c>
      <c r="U7" s="136">
        <v>122</v>
      </c>
      <c r="V7" s="136">
        <v>100</v>
      </c>
      <c r="W7" s="179">
        <f t="shared" si="7"/>
        <v>2</v>
      </c>
      <c r="X7" s="247">
        <v>10</v>
      </c>
      <c r="Y7" s="247">
        <v>16</v>
      </c>
      <c r="Z7" s="192">
        <f t="shared" si="0"/>
        <v>20</v>
      </c>
      <c r="AA7" s="192">
        <f t="shared" si="8"/>
        <v>100</v>
      </c>
      <c r="AC7" s="149"/>
      <c r="AD7" s="150"/>
    </row>
    <row r="8" spans="1:30" s="198" customFormat="1" ht="30" customHeight="1" x14ac:dyDescent="0.25">
      <c r="A8" s="193" t="s">
        <v>30</v>
      </c>
      <c r="B8" s="194">
        <v>9</v>
      </c>
      <c r="C8" s="188" t="s">
        <v>198</v>
      </c>
      <c r="D8" s="188" t="s">
        <v>255</v>
      </c>
      <c r="E8" s="178" t="s">
        <v>647</v>
      </c>
      <c r="F8" s="179">
        <f t="shared" si="1"/>
        <v>2</v>
      </c>
      <c r="G8" s="136">
        <v>99</v>
      </c>
      <c r="H8" s="136">
        <v>6</v>
      </c>
      <c r="I8" s="199">
        <v>6</v>
      </c>
      <c r="J8" s="195">
        <f t="shared" si="2"/>
        <v>2</v>
      </c>
      <c r="K8" s="196">
        <v>100</v>
      </c>
      <c r="L8" s="195">
        <f t="shared" si="3"/>
        <v>4</v>
      </c>
      <c r="M8" s="189">
        <v>2</v>
      </c>
      <c r="N8" s="223">
        <v>2</v>
      </c>
      <c r="O8" s="223">
        <v>2</v>
      </c>
      <c r="P8" s="179">
        <f t="shared" si="4"/>
        <v>6</v>
      </c>
      <c r="Q8" s="136">
        <v>96</v>
      </c>
      <c r="R8" s="136">
        <v>96</v>
      </c>
      <c r="S8" s="197">
        <f t="shared" si="5"/>
        <v>100</v>
      </c>
      <c r="T8" s="195">
        <f t="shared" si="6"/>
        <v>4</v>
      </c>
      <c r="U8" s="136">
        <v>87</v>
      </c>
      <c r="V8" s="136">
        <v>100</v>
      </c>
      <c r="W8" s="179">
        <f t="shared" si="7"/>
        <v>2</v>
      </c>
      <c r="X8" s="247">
        <v>10</v>
      </c>
      <c r="Y8" s="247">
        <v>16</v>
      </c>
      <c r="Z8" s="192">
        <f t="shared" si="0"/>
        <v>20</v>
      </c>
      <c r="AA8" s="192">
        <f t="shared" si="8"/>
        <v>100</v>
      </c>
      <c r="AC8" s="149"/>
      <c r="AD8" s="150"/>
    </row>
    <row r="9" spans="1:30" s="198" customFormat="1" ht="30" customHeight="1" x14ac:dyDescent="0.25">
      <c r="A9" s="193" t="s">
        <v>30</v>
      </c>
      <c r="B9" s="194">
        <v>10</v>
      </c>
      <c r="C9" s="188" t="s">
        <v>16</v>
      </c>
      <c r="D9" s="188" t="s">
        <v>283</v>
      </c>
      <c r="E9" s="178" t="s">
        <v>647</v>
      </c>
      <c r="F9" s="179">
        <f t="shared" si="1"/>
        <v>2</v>
      </c>
      <c r="G9" s="136">
        <v>30</v>
      </c>
      <c r="H9" s="136">
        <v>2</v>
      </c>
      <c r="I9" s="199">
        <v>2</v>
      </c>
      <c r="J9" s="195">
        <f t="shared" si="2"/>
        <v>2</v>
      </c>
      <c r="K9" s="196">
        <v>100</v>
      </c>
      <c r="L9" s="195">
        <f t="shared" si="3"/>
        <v>4</v>
      </c>
      <c r="M9" s="189">
        <v>2</v>
      </c>
      <c r="N9" s="223">
        <v>2</v>
      </c>
      <c r="O9" s="223">
        <v>2</v>
      </c>
      <c r="P9" s="179">
        <f t="shared" si="4"/>
        <v>6</v>
      </c>
      <c r="Q9" s="136">
        <v>30</v>
      </c>
      <c r="R9" s="136">
        <v>30</v>
      </c>
      <c r="S9" s="197">
        <f t="shared" si="5"/>
        <v>100</v>
      </c>
      <c r="T9" s="195">
        <f t="shared" si="6"/>
        <v>4</v>
      </c>
      <c r="U9" s="136">
        <v>26</v>
      </c>
      <c r="V9" s="136">
        <v>100</v>
      </c>
      <c r="W9" s="179">
        <f t="shared" si="7"/>
        <v>2</v>
      </c>
      <c r="X9" s="247">
        <v>4</v>
      </c>
      <c r="Y9" s="247">
        <v>68</v>
      </c>
      <c r="Z9" s="192">
        <f t="shared" si="0"/>
        <v>20</v>
      </c>
      <c r="AA9" s="192">
        <f t="shared" si="8"/>
        <v>100</v>
      </c>
      <c r="AC9" s="149"/>
      <c r="AD9" s="150"/>
    </row>
    <row r="10" spans="1:30" s="198" customFormat="1" ht="30" customHeight="1" x14ac:dyDescent="0.25">
      <c r="A10" s="193" t="s">
        <v>30</v>
      </c>
      <c r="B10" s="194">
        <v>11</v>
      </c>
      <c r="C10" s="188" t="s">
        <v>200</v>
      </c>
      <c r="D10" s="188" t="s">
        <v>282</v>
      </c>
      <c r="E10" s="178" t="s">
        <v>647</v>
      </c>
      <c r="F10" s="179">
        <f t="shared" si="1"/>
        <v>2</v>
      </c>
      <c r="G10" s="136">
        <v>33</v>
      </c>
      <c r="H10" s="136">
        <v>2</v>
      </c>
      <c r="I10" s="199">
        <v>2</v>
      </c>
      <c r="J10" s="195">
        <f t="shared" si="2"/>
        <v>2</v>
      </c>
      <c r="K10" s="196">
        <v>95</v>
      </c>
      <c r="L10" s="195">
        <f t="shared" si="3"/>
        <v>4</v>
      </c>
      <c r="M10" s="189">
        <v>2</v>
      </c>
      <c r="N10" s="223">
        <v>2</v>
      </c>
      <c r="O10" s="223">
        <v>2</v>
      </c>
      <c r="P10" s="179">
        <f t="shared" si="4"/>
        <v>6</v>
      </c>
      <c r="Q10" s="136">
        <v>33</v>
      </c>
      <c r="R10" s="136">
        <v>31</v>
      </c>
      <c r="S10" s="197">
        <f t="shared" si="5"/>
        <v>94</v>
      </c>
      <c r="T10" s="195">
        <f t="shared" si="6"/>
        <v>4</v>
      </c>
      <c r="U10" s="136">
        <v>29</v>
      </c>
      <c r="V10" s="136">
        <v>100</v>
      </c>
      <c r="W10" s="179">
        <f t="shared" si="7"/>
        <v>2</v>
      </c>
      <c r="X10" s="247">
        <v>2</v>
      </c>
      <c r="Y10" s="247">
        <v>148</v>
      </c>
      <c r="Z10" s="192">
        <f t="shared" si="0"/>
        <v>20</v>
      </c>
      <c r="AA10" s="192">
        <f t="shared" si="8"/>
        <v>100</v>
      </c>
      <c r="AC10" s="149"/>
      <c r="AD10" s="150"/>
    </row>
    <row r="11" spans="1:30" s="198" customFormat="1" ht="30" customHeight="1" x14ac:dyDescent="0.25">
      <c r="A11" s="193" t="s">
        <v>30</v>
      </c>
      <c r="B11" s="194">
        <v>1</v>
      </c>
      <c r="C11" s="188" t="s">
        <v>195</v>
      </c>
      <c r="D11" s="188" t="s">
        <v>256</v>
      </c>
      <c r="E11" s="178" t="s">
        <v>647</v>
      </c>
      <c r="F11" s="179">
        <f t="shared" si="1"/>
        <v>2</v>
      </c>
      <c r="G11" s="136">
        <v>130</v>
      </c>
      <c r="H11" s="136">
        <v>8</v>
      </c>
      <c r="I11" s="199">
        <v>8</v>
      </c>
      <c r="J11" s="195">
        <f t="shared" si="2"/>
        <v>2</v>
      </c>
      <c r="K11" s="196">
        <v>85</v>
      </c>
      <c r="L11" s="195">
        <f t="shared" si="3"/>
        <v>3</v>
      </c>
      <c r="M11" s="189">
        <v>2</v>
      </c>
      <c r="N11" s="223">
        <v>2</v>
      </c>
      <c r="O11" s="223">
        <v>2</v>
      </c>
      <c r="P11" s="179">
        <f t="shared" si="4"/>
        <v>6</v>
      </c>
      <c r="Q11" s="136">
        <v>124</v>
      </c>
      <c r="R11" s="136">
        <v>122</v>
      </c>
      <c r="S11" s="197">
        <f t="shared" si="5"/>
        <v>98</v>
      </c>
      <c r="T11" s="195">
        <f t="shared" si="6"/>
        <v>4</v>
      </c>
      <c r="U11" s="136">
        <v>173</v>
      </c>
      <c r="V11" s="136">
        <v>99</v>
      </c>
      <c r="W11" s="179">
        <f t="shared" si="7"/>
        <v>2</v>
      </c>
      <c r="X11" s="247">
        <v>11</v>
      </c>
      <c r="Y11" s="247">
        <v>49</v>
      </c>
      <c r="Z11" s="192">
        <f t="shared" si="0"/>
        <v>19</v>
      </c>
      <c r="AA11" s="192">
        <f t="shared" si="8"/>
        <v>95</v>
      </c>
      <c r="AC11" s="149"/>
      <c r="AD11" s="150"/>
    </row>
    <row r="12" spans="1:30" s="198" customFormat="1" ht="30" customHeight="1" x14ac:dyDescent="0.25">
      <c r="A12" s="193" t="s">
        <v>30</v>
      </c>
      <c r="B12" s="194">
        <v>3</v>
      </c>
      <c r="C12" s="188" t="s">
        <v>450</v>
      </c>
      <c r="D12" s="188" t="s">
        <v>449</v>
      </c>
      <c r="E12" s="178" t="s">
        <v>647</v>
      </c>
      <c r="F12" s="179">
        <f t="shared" si="1"/>
        <v>2</v>
      </c>
      <c r="G12" s="136">
        <v>12</v>
      </c>
      <c r="H12" s="136">
        <v>1</v>
      </c>
      <c r="I12" s="199">
        <v>1</v>
      </c>
      <c r="J12" s="195">
        <f t="shared" si="2"/>
        <v>2</v>
      </c>
      <c r="K12" s="196">
        <v>85</v>
      </c>
      <c r="L12" s="195">
        <f t="shared" si="3"/>
        <v>3</v>
      </c>
      <c r="M12" s="189">
        <v>2</v>
      </c>
      <c r="N12" s="223">
        <v>2</v>
      </c>
      <c r="O12" s="223">
        <v>2</v>
      </c>
      <c r="P12" s="179">
        <f t="shared" si="4"/>
        <v>6</v>
      </c>
      <c r="Q12" s="136">
        <v>11</v>
      </c>
      <c r="R12" s="136">
        <v>11</v>
      </c>
      <c r="S12" s="197">
        <f t="shared" si="5"/>
        <v>100</v>
      </c>
      <c r="T12" s="195">
        <f t="shared" si="6"/>
        <v>4</v>
      </c>
      <c r="U12" s="136">
        <v>11</v>
      </c>
      <c r="V12" s="136">
        <v>100</v>
      </c>
      <c r="W12" s="179">
        <f t="shared" si="7"/>
        <v>2</v>
      </c>
      <c r="X12" s="247">
        <v>1</v>
      </c>
      <c r="Y12" s="247">
        <v>91</v>
      </c>
      <c r="Z12" s="192">
        <f t="shared" si="0"/>
        <v>19</v>
      </c>
      <c r="AA12" s="192">
        <f t="shared" si="8"/>
        <v>95</v>
      </c>
      <c r="AC12" s="149"/>
      <c r="AD12" s="150"/>
    </row>
    <row r="13" spans="1:30" s="198" customFormat="1" ht="30" customHeight="1" x14ac:dyDescent="0.25">
      <c r="A13" s="193" t="s">
        <v>30</v>
      </c>
      <c r="B13" s="194">
        <v>4</v>
      </c>
      <c r="C13" s="188" t="s">
        <v>201</v>
      </c>
      <c r="D13" s="188" t="s">
        <v>285</v>
      </c>
      <c r="E13" s="178" t="s">
        <v>647</v>
      </c>
      <c r="F13" s="179">
        <f t="shared" si="1"/>
        <v>2</v>
      </c>
      <c r="G13" s="136">
        <v>27</v>
      </c>
      <c r="H13" s="136">
        <v>2</v>
      </c>
      <c r="I13" s="199">
        <v>2</v>
      </c>
      <c r="J13" s="195">
        <f t="shared" si="2"/>
        <v>2</v>
      </c>
      <c r="K13" s="196">
        <v>88.333333333333329</v>
      </c>
      <c r="L13" s="195">
        <f t="shared" si="3"/>
        <v>3</v>
      </c>
      <c r="M13" s="189">
        <v>2</v>
      </c>
      <c r="N13" s="223">
        <v>2</v>
      </c>
      <c r="O13" s="223">
        <v>2</v>
      </c>
      <c r="P13" s="179">
        <f t="shared" si="4"/>
        <v>6</v>
      </c>
      <c r="Q13" s="136">
        <v>26</v>
      </c>
      <c r="R13" s="136">
        <v>25</v>
      </c>
      <c r="S13" s="197">
        <f t="shared" si="5"/>
        <v>96</v>
      </c>
      <c r="T13" s="195">
        <f t="shared" si="6"/>
        <v>4</v>
      </c>
      <c r="U13" s="136">
        <v>36</v>
      </c>
      <c r="V13" s="136">
        <v>100</v>
      </c>
      <c r="W13" s="179">
        <f t="shared" si="7"/>
        <v>2</v>
      </c>
      <c r="X13" s="247">
        <v>4</v>
      </c>
      <c r="Y13" s="247">
        <v>22</v>
      </c>
      <c r="Z13" s="192">
        <f t="shared" si="0"/>
        <v>19</v>
      </c>
      <c r="AA13" s="192">
        <f t="shared" si="8"/>
        <v>95</v>
      </c>
      <c r="AC13" s="149"/>
      <c r="AD13" s="150"/>
    </row>
    <row r="14" spans="1:30" s="198" customFormat="1" ht="30" customHeight="1" x14ac:dyDescent="0.25">
      <c r="A14" s="193" t="s">
        <v>30</v>
      </c>
      <c r="B14" s="194">
        <v>12</v>
      </c>
      <c r="C14" s="188" t="s">
        <v>199</v>
      </c>
      <c r="D14" s="188" t="s">
        <v>284</v>
      </c>
      <c r="E14" s="178" t="s">
        <v>647</v>
      </c>
      <c r="F14" s="179">
        <f t="shared" si="1"/>
        <v>2</v>
      </c>
      <c r="G14" s="136">
        <v>20</v>
      </c>
      <c r="H14" s="136">
        <v>1</v>
      </c>
      <c r="I14" s="199">
        <v>1</v>
      </c>
      <c r="J14" s="195">
        <f t="shared" si="2"/>
        <v>2</v>
      </c>
      <c r="K14" s="196">
        <v>90</v>
      </c>
      <c r="L14" s="195">
        <f t="shared" si="3"/>
        <v>3</v>
      </c>
      <c r="M14" s="189">
        <v>2</v>
      </c>
      <c r="N14" s="223">
        <v>2</v>
      </c>
      <c r="O14" s="223">
        <v>2</v>
      </c>
      <c r="P14" s="179">
        <f t="shared" si="4"/>
        <v>6</v>
      </c>
      <c r="Q14" s="136">
        <v>19</v>
      </c>
      <c r="R14" s="136">
        <v>18</v>
      </c>
      <c r="S14" s="197">
        <f t="shared" si="5"/>
        <v>95</v>
      </c>
      <c r="T14" s="195">
        <f t="shared" si="6"/>
        <v>4</v>
      </c>
      <c r="U14" s="136">
        <v>19</v>
      </c>
      <c r="V14" s="136">
        <v>100</v>
      </c>
      <c r="W14" s="179">
        <f t="shared" si="7"/>
        <v>2</v>
      </c>
      <c r="X14" s="247">
        <v>6</v>
      </c>
      <c r="Y14" s="247">
        <v>53</v>
      </c>
      <c r="Z14" s="192">
        <f t="shared" si="0"/>
        <v>19</v>
      </c>
      <c r="AA14" s="192">
        <f t="shared" si="8"/>
        <v>95</v>
      </c>
      <c r="AC14" s="149"/>
      <c r="AD14" s="150"/>
    </row>
    <row r="15" spans="1:30" s="198" customFormat="1" ht="30" customHeight="1" x14ac:dyDescent="0.25">
      <c r="A15" s="193" t="s">
        <v>30</v>
      </c>
      <c r="B15" s="194">
        <v>13</v>
      </c>
      <c r="C15" s="188" t="s">
        <v>203</v>
      </c>
      <c r="D15" s="188" t="s">
        <v>445</v>
      </c>
      <c r="E15" s="178" t="s">
        <v>647</v>
      </c>
      <c r="F15" s="179">
        <f t="shared" si="1"/>
        <v>2</v>
      </c>
      <c r="G15" s="136">
        <v>15</v>
      </c>
      <c r="H15" s="136">
        <v>1</v>
      </c>
      <c r="I15" s="199">
        <v>1</v>
      </c>
      <c r="J15" s="195">
        <f t="shared" si="2"/>
        <v>2</v>
      </c>
      <c r="K15" s="196">
        <v>90</v>
      </c>
      <c r="L15" s="195">
        <f t="shared" si="3"/>
        <v>3</v>
      </c>
      <c r="M15" s="189">
        <v>2</v>
      </c>
      <c r="N15" s="223">
        <v>2</v>
      </c>
      <c r="O15" s="223">
        <v>2</v>
      </c>
      <c r="P15" s="179">
        <f t="shared" si="4"/>
        <v>6</v>
      </c>
      <c r="Q15" s="136">
        <v>14</v>
      </c>
      <c r="R15" s="136">
        <v>14</v>
      </c>
      <c r="S15" s="197">
        <f t="shared" si="5"/>
        <v>100</v>
      </c>
      <c r="T15" s="195">
        <f t="shared" si="6"/>
        <v>4</v>
      </c>
      <c r="U15" s="136">
        <v>18</v>
      </c>
      <c r="V15" s="136">
        <v>100</v>
      </c>
      <c r="W15" s="179">
        <f t="shared" si="7"/>
        <v>2</v>
      </c>
      <c r="X15" s="247">
        <v>1</v>
      </c>
      <c r="Y15" s="247">
        <v>28</v>
      </c>
      <c r="Z15" s="192">
        <f t="shared" si="0"/>
        <v>19</v>
      </c>
      <c r="AA15" s="192">
        <f t="shared" si="8"/>
        <v>95</v>
      </c>
      <c r="AC15" s="149"/>
      <c r="AD15" s="150"/>
    </row>
    <row r="16" spans="1:30" s="69" customFormat="1" ht="30" customHeight="1" x14ac:dyDescent="0.25">
      <c r="A16" s="66"/>
      <c r="B16" s="66"/>
      <c r="C16" s="58" t="s">
        <v>52</v>
      </c>
      <c r="D16" s="116"/>
      <c r="E16" s="66"/>
      <c r="F16" s="64"/>
      <c r="G16" s="70">
        <f>SUM(G3:G15)</f>
        <v>701</v>
      </c>
      <c r="H16" s="70">
        <f>SUM(H3:H15)</f>
        <v>42</v>
      </c>
      <c r="I16" s="70">
        <f>SUM(I3:I15)</f>
        <v>42</v>
      </c>
      <c r="J16" s="64"/>
      <c r="K16" s="68"/>
      <c r="L16" s="64"/>
      <c r="M16" s="27"/>
      <c r="N16" s="27"/>
      <c r="O16" s="27"/>
      <c r="P16" s="64"/>
      <c r="Q16" s="66"/>
      <c r="R16" s="66"/>
      <c r="S16" s="66"/>
      <c r="T16" s="64"/>
      <c r="Z16" s="65"/>
      <c r="AA16" s="65"/>
    </row>
    <row r="17" spans="13:27" ht="15.75" thickBot="1" x14ac:dyDescent="0.3">
      <c r="M17" s="27"/>
      <c r="N17" s="27"/>
      <c r="O17" s="27"/>
    </row>
    <row r="18" spans="13:27" ht="16.5" thickBot="1" x14ac:dyDescent="0.3">
      <c r="M18" s="27"/>
      <c r="N18" s="27"/>
      <c r="O18" s="27"/>
      <c r="V18" s="48" t="s">
        <v>51</v>
      </c>
      <c r="W18" s="49"/>
      <c r="X18" s="49"/>
      <c r="Y18" s="50"/>
      <c r="Z18" s="43">
        <f>AVERAGE(Z3:Z15)</f>
        <v>19.615384615384617</v>
      </c>
      <c r="AA18" s="44">
        <f>ROUND(Z18/$Z$2*100,0)</f>
        <v>98</v>
      </c>
    </row>
    <row r="19" spans="13:27" x14ac:dyDescent="0.25">
      <c r="M19" s="27"/>
      <c r="N19" s="27"/>
      <c r="O19" s="27"/>
    </row>
  </sheetData>
  <sortState ref="A1:AA16">
    <sortCondition descending="1" ref="AA3"/>
  </sortState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18"/>
  <sheetViews>
    <sheetView zoomScale="64" zoomScaleNormal="64" zoomScalePageLayoutView="85" workbookViewId="0">
      <pane xSplit="3" ySplit="2" topLeftCell="D9" activePane="bottomRight" state="frozen"/>
      <selection activeCell="I25" sqref="I25"/>
      <selection pane="topRight" activeCell="I25" sqref="I25"/>
      <selection pane="bottomLeft" activeCell="I25" sqref="I25"/>
      <selection pane="bottomRight" activeCell="X30" sqref="X30"/>
    </sheetView>
  </sheetViews>
  <sheetFormatPr defaultColWidth="8.85546875" defaultRowHeight="15" x14ac:dyDescent="0.25"/>
  <cols>
    <col min="1" max="1" width="30" style="36" customWidth="1"/>
    <col min="2" max="2" width="4.85546875" style="36" customWidth="1"/>
    <col min="3" max="4" width="27.42578125" style="36" customWidth="1"/>
    <col min="5" max="5" width="18.28515625" style="36" customWidth="1"/>
    <col min="6" max="6" width="5.7109375" style="36" customWidth="1"/>
    <col min="7" max="7" width="13.85546875" style="36" customWidth="1"/>
    <col min="8" max="8" width="14.5703125" style="36" customWidth="1"/>
    <col min="9" max="9" width="11.42578125" style="36" customWidth="1"/>
    <col min="10" max="10" width="5.7109375" style="36" customWidth="1"/>
    <col min="11" max="11" width="14.28515625" style="36" customWidth="1"/>
    <col min="12" max="12" width="5.7109375" style="36" customWidth="1"/>
    <col min="13" max="15" width="16.140625" customWidth="1"/>
    <col min="16" max="16" width="5.7109375" style="36" customWidth="1"/>
    <col min="17" max="18" width="15.28515625" style="36" bestFit="1" customWidth="1"/>
    <col min="19" max="20" width="12" style="36" bestFit="1" customWidth="1"/>
    <col min="21" max="21" width="11.28515625" style="36" bestFit="1" customWidth="1"/>
    <col min="22" max="22" width="16" style="36" customWidth="1"/>
    <col min="23" max="23" width="6.28515625" style="36" bestFit="1" customWidth="1"/>
    <col min="24" max="25" width="13.42578125" style="36" bestFit="1" customWidth="1"/>
    <col min="26" max="26" width="8.42578125" style="36" bestFit="1" customWidth="1"/>
    <col min="27" max="27" width="7" style="36" customWidth="1"/>
    <col min="28" max="16384" width="8.85546875" style="36"/>
  </cols>
  <sheetData>
    <row r="1" spans="1:27" s="40" customFormat="1" ht="120" x14ac:dyDescent="0.25">
      <c r="A1" s="37" t="s">
        <v>35</v>
      </c>
      <c r="B1" s="38"/>
      <c r="C1" s="39" t="s">
        <v>36</v>
      </c>
      <c r="D1" s="39" t="s">
        <v>265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655</v>
      </c>
      <c r="N1" s="5" t="s">
        <v>656</v>
      </c>
      <c r="O1" s="5" t="s">
        <v>657</v>
      </c>
      <c r="P1" s="11" t="s">
        <v>658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243</v>
      </c>
      <c r="V1" s="5" t="s">
        <v>244</v>
      </c>
      <c r="W1" s="11" t="s">
        <v>245</v>
      </c>
      <c r="X1" s="5" t="s">
        <v>246</v>
      </c>
      <c r="Y1" s="5" t="s">
        <v>247</v>
      </c>
      <c r="Z1" s="14" t="s">
        <v>646</v>
      </c>
      <c r="AA1" s="14" t="s">
        <v>50</v>
      </c>
    </row>
    <row r="2" spans="1:27" s="40" customFormat="1" x14ac:dyDescent="0.25">
      <c r="A2" s="10" t="s">
        <v>654</v>
      </c>
      <c r="B2" s="41"/>
      <c r="C2" s="42"/>
      <c r="D2" s="42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222">
        <v>2</v>
      </c>
      <c r="O2" s="222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 t="shared" ref="Z2:Z14" si="0">F2+J2+L2+P2+T2+W2</f>
        <v>20</v>
      </c>
      <c r="AA2" s="13">
        <v>100</v>
      </c>
    </row>
    <row r="3" spans="1:27" s="198" customFormat="1" ht="30" customHeight="1" x14ac:dyDescent="0.25">
      <c r="A3" s="193" t="s">
        <v>31</v>
      </c>
      <c r="B3" s="194">
        <v>1</v>
      </c>
      <c r="C3" s="188" t="s">
        <v>207</v>
      </c>
      <c r="D3" s="188" t="s">
        <v>260</v>
      </c>
      <c r="E3" s="178" t="s">
        <v>647</v>
      </c>
      <c r="F3" s="179">
        <f t="shared" ref="F3:F14" si="1">IF(E3="23/24",2,0)</f>
        <v>2</v>
      </c>
      <c r="G3" s="136">
        <v>85</v>
      </c>
      <c r="H3" s="136">
        <v>5</v>
      </c>
      <c r="I3" s="200">
        <v>5</v>
      </c>
      <c r="J3" s="195">
        <f t="shared" ref="J3:J14" si="2">IF(ABS((H3-I3)/I3)&lt;=0.1,2,IF(AND(ABS((H3-I3)/I3)&gt;0.1,ABS((H3-I3)/I3)&lt;=0.2),1,0))</f>
        <v>2</v>
      </c>
      <c r="K3" s="196">
        <v>93.333333333333329</v>
      </c>
      <c r="L3" s="195">
        <f t="shared" ref="L3:L14" si="3">IF(K3&gt;90,4,IF(AND(K3&gt;80,K3&lt;=90),3,IF(AND(K3&gt;=50,K3&lt;=80),2,IF(AND(K3&gt;=10,K3&lt;50),1,0))))</f>
        <v>4</v>
      </c>
      <c r="M3" s="136">
        <v>2</v>
      </c>
      <c r="N3" s="136">
        <v>2</v>
      </c>
      <c r="O3" s="136">
        <v>2</v>
      </c>
      <c r="P3" s="179">
        <f t="shared" ref="P3:P14" si="4">SUM(M3:O3)</f>
        <v>6</v>
      </c>
      <c r="Q3" s="136">
        <v>82</v>
      </c>
      <c r="R3" s="136">
        <v>82</v>
      </c>
      <c r="S3" s="197">
        <f t="shared" ref="S3:S14" si="5">ROUND(R3/Q3*100,0)</f>
        <v>100</v>
      </c>
      <c r="T3" s="195">
        <f t="shared" ref="T3:T14" si="6">IF(S3&gt;90,4,IF(AND(S3&gt;80,S3&lt;=90),3,IF(AND(S3&gt;=50,S3&lt;=80),2,IF(AND(S3&gt;=10,S3&lt;50),1,0))))</f>
        <v>4</v>
      </c>
      <c r="U3" s="136">
        <v>97</v>
      </c>
      <c r="V3" s="136">
        <v>100</v>
      </c>
      <c r="W3" s="179">
        <f t="shared" ref="W3:W14" si="7">IF(V3&gt;=90,2,IF(V3&gt;=80,1,0))</f>
        <v>2</v>
      </c>
      <c r="X3" s="247">
        <v>47</v>
      </c>
      <c r="Y3" s="247">
        <v>500</v>
      </c>
      <c r="Z3" s="192">
        <f t="shared" si="0"/>
        <v>20</v>
      </c>
      <c r="AA3" s="192">
        <f t="shared" ref="AA3:AA14" si="8">ROUND(Z3/$Z$2*100,0)</f>
        <v>100</v>
      </c>
    </row>
    <row r="4" spans="1:27" s="198" customFormat="1" ht="30" customHeight="1" x14ac:dyDescent="0.25">
      <c r="A4" s="193" t="s">
        <v>31</v>
      </c>
      <c r="B4" s="194">
        <v>2</v>
      </c>
      <c r="C4" s="188" t="s">
        <v>205</v>
      </c>
      <c r="D4" s="188" t="s">
        <v>373</v>
      </c>
      <c r="E4" s="178" t="s">
        <v>647</v>
      </c>
      <c r="F4" s="179">
        <f t="shared" si="1"/>
        <v>2</v>
      </c>
      <c r="G4" s="136">
        <v>168</v>
      </c>
      <c r="H4" s="136">
        <v>9</v>
      </c>
      <c r="I4" s="200">
        <v>9</v>
      </c>
      <c r="J4" s="195">
        <f t="shared" si="2"/>
        <v>2</v>
      </c>
      <c r="K4" s="196">
        <v>98.333333333333329</v>
      </c>
      <c r="L4" s="195">
        <f t="shared" si="3"/>
        <v>4</v>
      </c>
      <c r="M4" s="136">
        <v>2</v>
      </c>
      <c r="N4" s="136">
        <v>2</v>
      </c>
      <c r="O4" s="136">
        <v>2</v>
      </c>
      <c r="P4" s="179">
        <f t="shared" si="4"/>
        <v>6</v>
      </c>
      <c r="Q4" s="136">
        <v>168</v>
      </c>
      <c r="R4" s="136">
        <v>167</v>
      </c>
      <c r="S4" s="197">
        <f t="shared" si="5"/>
        <v>99</v>
      </c>
      <c r="T4" s="195">
        <f t="shared" si="6"/>
        <v>4</v>
      </c>
      <c r="U4" s="136">
        <v>224</v>
      </c>
      <c r="V4" s="136">
        <v>100</v>
      </c>
      <c r="W4" s="179">
        <f t="shared" si="7"/>
        <v>2</v>
      </c>
      <c r="X4" s="247">
        <v>71</v>
      </c>
      <c r="Y4" s="247">
        <v>1233</v>
      </c>
      <c r="Z4" s="192">
        <f t="shared" si="0"/>
        <v>20</v>
      </c>
      <c r="AA4" s="192">
        <f t="shared" si="8"/>
        <v>100</v>
      </c>
    </row>
    <row r="5" spans="1:27" s="198" customFormat="1" ht="30" customHeight="1" x14ac:dyDescent="0.25">
      <c r="A5" s="193" t="s">
        <v>31</v>
      </c>
      <c r="B5" s="194">
        <v>4</v>
      </c>
      <c r="C5" s="188" t="s">
        <v>212</v>
      </c>
      <c r="D5" s="188" t="s">
        <v>369</v>
      </c>
      <c r="E5" s="178" t="s">
        <v>647</v>
      </c>
      <c r="F5" s="179">
        <f t="shared" si="1"/>
        <v>2</v>
      </c>
      <c r="G5" s="136">
        <v>27</v>
      </c>
      <c r="H5" s="136">
        <v>2</v>
      </c>
      <c r="I5" s="200">
        <v>2</v>
      </c>
      <c r="J5" s="195">
        <f t="shared" si="2"/>
        <v>2</v>
      </c>
      <c r="K5" s="196">
        <v>93.333333333333329</v>
      </c>
      <c r="L5" s="195">
        <f t="shared" si="3"/>
        <v>4</v>
      </c>
      <c r="M5" s="136">
        <v>2</v>
      </c>
      <c r="N5" s="136">
        <v>2</v>
      </c>
      <c r="O5" s="136">
        <v>2</v>
      </c>
      <c r="P5" s="179">
        <f t="shared" si="4"/>
        <v>6</v>
      </c>
      <c r="Q5" s="136">
        <v>27</v>
      </c>
      <c r="R5" s="136">
        <v>27</v>
      </c>
      <c r="S5" s="197">
        <f t="shared" si="5"/>
        <v>100</v>
      </c>
      <c r="T5" s="195">
        <f t="shared" si="6"/>
        <v>4</v>
      </c>
      <c r="U5" s="136">
        <v>40</v>
      </c>
      <c r="V5" s="136">
        <v>100</v>
      </c>
      <c r="W5" s="179">
        <f t="shared" si="7"/>
        <v>2</v>
      </c>
      <c r="X5" s="247">
        <v>5</v>
      </c>
      <c r="Y5" s="247">
        <v>82</v>
      </c>
      <c r="Z5" s="192">
        <f t="shared" si="0"/>
        <v>20</v>
      </c>
      <c r="AA5" s="192">
        <f t="shared" si="8"/>
        <v>100</v>
      </c>
    </row>
    <row r="6" spans="1:27" s="198" customFormat="1" ht="30" customHeight="1" x14ac:dyDescent="0.25">
      <c r="A6" s="193" t="s">
        <v>31</v>
      </c>
      <c r="B6" s="194">
        <v>5</v>
      </c>
      <c r="C6" s="188" t="s">
        <v>211</v>
      </c>
      <c r="D6" s="188" t="s">
        <v>275</v>
      </c>
      <c r="E6" s="178" t="s">
        <v>647</v>
      </c>
      <c r="F6" s="179">
        <f t="shared" si="1"/>
        <v>2</v>
      </c>
      <c r="G6" s="136">
        <v>37</v>
      </c>
      <c r="H6" s="136">
        <v>2</v>
      </c>
      <c r="I6" s="200">
        <v>2</v>
      </c>
      <c r="J6" s="195">
        <f t="shared" si="2"/>
        <v>2</v>
      </c>
      <c r="K6" s="196">
        <v>93.333333333333329</v>
      </c>
      <c r="L6" s="195">
        <f t="shared" si="3"/>
        <v>4</v>
      </c>
      <c r="M6" s="136">
        <v>2</v>
      </c>
      <c r="N6" s="136">
        <v>2</v>
      </c>
      <c r="O6" s="136">
        <v>2</v>
      </c>
      <c r="P6" s="179">
        <f t="shared" si="4"/>
        <v>6</v>
      </c>
      <c r="Q6" s="136">
        <v>38</v>
      </c>
      <c r="R6" s="136">
        <v>37</v>
      </c>
      <c r="S6" s="197">
        <f t="shared" si="5"/>
        <v>97</v>
      </c>
      <c r="T6" s="195">
        <f t="shared" si="6"/>
        <v>4</v>
      </c>
      <c r="U6" s="136">
        <v>56</v>
      </c>
      <c r="V6" s="136">
        <v>100</v>
      </c>
      <c r="W6" s="179">
        <f t="shared" si="7"/>
        <v>2</v>
      </c>
      <c r="X6" s="247">
        <v>0</v>
      </c>
      <c r="Y6" s="247">
        <v>72</v>
      </c>
      <c r="Z6" s="192">
        <f t="shared" si="0"/>
        <v>20</v>
      </c>
      <c r="AA6" s="192">
        <f t="shared" si="8"/>
        <v>100</v>
      </c>
    </row>
    <row r="7" spans="1:27" s="198" customFormat="1" ht="30" customHeight="1" x14ac:dyDescent="0.25">
      <c r="A7" s="193" t="s">
        <v>31</v>
      </c>
      <c r="B7" s="194">
        <v>6</v>
      </c>
      <c r="C7" s="188" t="s">
        <v>209</v>
      </c>
      <c r="D7" s="188" t="s">
        <v>257</v>
      </c>
      <c r="E7" s="178" t="s">
        <v>647</v>
      </c>
      <c r="F7" s="179">
        <f t="shared" si="1"/>
        <v>2</v>
      </c>
      <c r="G7" s="136">
        <v>102</v>
      </c>
      <c r="H7" s="136">
        <v>5</v>
      </c>
      <c r="I7" s="200">
        <v>5</v>
      </c>
      <c r="J7" s="195">
        <f t="shared" si="2"/>
        <v>2</v>
      </c>
      <c r="K7" s="196">
        <v>96.666666666666671</v>
      </c>
      <c r="L7" s="195">
        <f t="shared" si="3"/>
        <v>4</v>
      </c>
      <c r="M7" s="136">
        <v>2</v>
      </c>
      <c r="N7" s="136">
        <v>2</v>
      </c>
      <c r="O7" s="136">
        <v>2</v>
      </c>
      <c r="P7" s="179">
        <f t="shared" si="4"/>
        <v>6</v>
      </c>
      <c r="Q7" s="136">
        <v>102</v>
      </c>
      <c r="R7" s="136">
        <v>102</v>
      </c>
      <c r="S7" s="197">
        <f t="shared" si="5"/>
        <v>100</v>
      </c>
      <c r="T7" s="195">
        <f t="shared" si="6"/>
        <v>4</v>
      </c>
      <c r="U7" s="136">
        <v>135</v>
      </c>
      <c r="V7" s="136">
        <v>100</v>
      </c>
      <c r="W7" s="179">
        <f t="shared" si="7"/>
        <v>2</v>
      </c>
      <c r="X7" s="247">
        <v>27</v>
      </c>
      <c r="Y7" s="247">
        <v>425</v>
      </c>
      <c r="Z7" s="192">
        <f t="shared" si="0"/>
        <v>20</v>
      </c>
      <c r="AA7" s="192">
        <f t="shared" si="8"/>
        <v>100</v>
      </c>
    </row>
    <row r="8" spans="1:27" s="198" customFormat="1" ht="30" customHeight="1" x14ac:dyDescent="0.25">
      <c r="A8" s="193" t="s">
        <v>31</v>
      </c>
      <c r="B8" s="194">
        <v>7</v>
      </c>
      <c r="C8" s="188" t="s">
        <v>210</v>
      </c>
      <c r="D8" s="188" t="s">
        <v>258</v>
      </c>
      <c r="E8" s="178" t="s">
        <v>647</v>
      </c>
      <c r="F8" s="179">
        <f t="shared" si="1"/>
        <v>2</v>
      </c>
      <c r="G8" s="136">
        <v>86</v>
      </c>
      <c r="H8" s="136">
        <v>5</v>
      </c>
      <c r="I8" s="200">
        <v>5</v>
      </c>
      <c r="J8" s="195">
        <f t="shared" si="2"/>
        <v>2</v>
      </c>
      <c r="K8" s="196">
        <v>91.666666666666657</v>
      </c>
      <c r="L8" s="195">
        <f t="shared" si="3"/>
        <v>4</v>
      </c>
      <c r="M8" s="136">
        <v>2</v>
      </c>
      <c r="N8" s="136">
        <v>2</v>
      </c>
      <c r="O8" s="136">
        <v>2</v>
      </c>
      <c r="P8" s="179">
        <f t="shared" si="4"/>
        <v>6</v>
      </c>
      <c r="Q8" s="136">
        <v>84</v>
      </c>
      <c r="R8" s="136">
        <v>84</v>
      </c>
      <c r="S8" s="197">
        <f t="shared" si="5"/>
        <v>100</v>
      </c>
      <c r="T8" s="195">
        <f t="shared" si="6"/>
        <v>4</v>
      </c>
      <c r="U8" s="136">
        <v>126</v>
      </c>
      <c r="V8" s="136">
        <v>100</v>
      </c>
      <c r="W8" s="179">
        <f t="shared" si="7"/>
        <v>2</v>
      </c>
      <c r="X8" s="247">
        <v>0</v>
      </c>
      <c r="Y8" s="247">
        <v>138</v>
      </c>
      <c r="Z8" s="192">
        <f t="shared" si="0"/>
        <v>20</v>
      </c>
      <c r="AA8" s="192">
        <f t="shared" si="8"/>
        <v>100</v>
      </c>
    </row>
    <row r="9" spans="1:27" s="198" customFormat="1" ht="30" customHeight="1" x14ac:dyDescent="0.25">
      <c r="A9" s="193" t="s">
        <v>31</v>
      </c>
      <c r="B9" s="194">
        <v>9</v>
      </c>
      <c r="C9" s="188" t="s">
        <v>214</v>
      </c>
      <c r="D9" s="188" t="s">
        <v>371</v>
      </c>
      <c r="E9" s="178" t="s">
        <v>647</v>
      </c>
      <c r="F9" s="179">
        <f t="shared" si="1"/>
        <v>2</v>
      </c>
      <c r="G9" s="136">
        <v>8</v>
      </c>
      <c r="H9" s="136">
        <v>1</v>
      </c>
      <c r="I9" s="200">
        <v>1</v>
      </c>
      <c r="J9" s="195">
        <f t="shared" si="2"/>
        <v>2</v>
      </c>
      <c r="K9" s="196">
        <v>96.666666666666671</v>
      </c>
      <c r="L9" s="195">
        <f t="shared" si="3"/>
        <v>4</v>
      </c>
      <c r="M9" s="136">
        <v>2</v>
      </c>
      <c r="N9" s="136">
        <v>2</v>
      </c>
      <c r="O9" s="136">
        <v>2</v>
      </c>
      <c r="P9" s="179">
        <f t="shared" si="4"/>
        <v>6</v>
      </c>
      <c r="Q9" s="136">
        <v>8</v>
      </c>
      <c r="R9" s="136">
        <v>8</v>
      </c>
      <c r="S9" s="197">
        <f t="shared" si="5"/>
        <v>100</v>
      </c>
      <c r="T9" s="195">
        <f t="shared" si="6"/>
        <v>4</v>
      </c>
      <c r="U9" s="136">
        <v>6</v>
      </c>
      <c r="V9" s="136">
        <v>100</v>
      </c>
      <c r="W9" s="179">
        <f t="shared" si="7"/>
        <v>2</v>
      </c>
      <c r="X9" s="247">
        <v>1</v>
      </c>
      <c r="Y9" s="247">
        <v>54</v>
      </c>
      <c r="Z9" s="192">
        <f t="shared" si="0"/>
        <v>20</v>
      </c>
      <c r="AA9" s="192">
        <f t="shared" si="8"/>
        <v>100</v>
      </c>
    </row>
    <row r="10" spans="1:27" s="198" customFormat="1" ht="30" customHeight="1" x14ac:dyDescent="0.25">
      <c r="A10" s="193" t="s">
        <v>31</v>
      </c>
      <c r="B10" s="194">
        <v>11</v>
      </c>
      <c r="C10" s="188" t="s">
        <v>204</v>
      </c>
      <c r="D10" s="188" t="s">
        <v>276</v>
      </c>
      <c r="E10" s="178" t="s">
        <v>647</v>
      </c>
      <c r="F10" s="179">
        <f t="shared" si="1"/>
        <v>2</v>
      </c>
      <c r="G10" s="136">
        <v>112</v>
      </c>
      <c r="H10" s="136">
        <v>9</v>
      </c>
      <c r="I10" s="200">
        <v>9</v>
      </c>
      <c r="J10" s="195">
        <f t="shared" si="2"/>
        <v>2</v>
      </c>
      <c r="K10" s="196">
        <v>96.666666666666671</v>
      </c>
      <c r="L10" s="195">
        <f t="shared" si="3"/>
        <v>4</v>
      </c>
      <c r="M10" s="136">
        <v>2</v>
      </c>
      <c r="N10" s="136">
        <v>2</v>
      </c>
      <c r="O10" s="136">
        <v>2</v>
      </c>
      <c r="P10" s="179">
        <f t="shared" si="4"/>
        <v>6</v>
      </c>
      <c r="Q10" s="136">
        <v>108</v>
      </c>
      <c r="R10" s="136">
        <v>108</v>
      </c>
      <c r="S10" s="197">
        <f t="shared" si="5"/>
        <v>100</v>
      </c>
      <c r="T10" s="195">
        <f t="shared" si="6"/>
        <v>4</v>
      </c>
      <c r="U10" s="136">
        <v>155</v>
      </c>
      <c r="V10" s="136">
        <v>100</v>
      </c>
      <c r="W10" s="179">
        <f t="shared" si="7"/>
        <v>2</v>
      </c>
      <c r="X10" s="247">
        <v>28</v>
      </c>
      <c r="Y10" s="247">
        <v>877</v>
      </c>
      <c r="Z10" s="192">
        <f t="shared" si="0"/>
        <v>20</v>
      </c>
      <c r="AA10" s="192">
        <f t="shared" si="8"/>
        <v>100</v>
      </c>
    </row>
    <row r="11" spans="1:27" s="198" customFormat="1" ht="30" customHeight="1" x14ac:dyDescent="0.25">
      <c r="A11" s="193" t="s">
        <v>31</v>
      </c>
      <c r="B11" s="194">
        <v>12</v>
      </c>
      <c r="C11" s="188" t="s">
        <v>213</v>
      </c>
      <c r="D11" s="188" t="s">
        <v>372</v>
      </c>
      <c r="E11" s="178" t="s">
        <v>647</v>
      </c>
      <c r="F11" s="179">
        <f t="shared" si="1"/>
        <v>2</v>
      </c>
      <c r="G11" s="136">
        <v>7</v>
      </c>
      <c r="H11" s="136">
        <v>1</v>
      </c>
      <c r="I11" s="200">
        <v>1</v>
      </c>
      <c r="J11" s="195">
        <f t="shared" si="2"/>
        <v>2</v>
      </c>
      <c r="K11" s="196">
        <v>95</v>
      </c>
      <c r="L11" s="195">
        <f t="shared" si="3"/>
        <v>4</v>
      </c>
      <c r="M11" s="136">
        <v>2</v>
      </c>
      <c r="N11" s="136">
        <v>2</v>
      </c>
      <c r="O11" s="136">
        <v>2</v>
      </c>
      <c r="P11" s="179">
        <f t="shared" si="4"/>
        <v>6</v>
      </c>
      <c r="Q11" s="136">
        <v>7</v>
      </c>
      <c r="R11" s="136">
        <v>7</v>
      </c>
      <c r="S11" s="197">
        <f t="shared" si="5"/>
        <v>100</v>
      </c>
      <c r="T11" s="195">
        <f t="shared" si="6"/>
        <v>4</v>
      </c>
      <c r="U11" s="136">
        <v>10</v>
      </c>
      <c r="V11" s="136">
        <v>100</v>
      </c>
      <c r="W11" s="179">
        <f t="shared" si="7"/>
        <v>2</v>
      </c>
      <c r="X11" s="247">
        <v>12</v>
      </c>
      <c r="Y11" s="247">
        <v>119</v>
      </c>
      <c r="Z11" s="192">
        <f t="shared" si="0"/>
        <v>20</v>
      </c>
      <c r="AA11" s="192">
        <f t="shared" si="8"/>
        <v>100</v>
      </c>
    </row>
    <row r="12" spans="1:27" s="198" customFormat="1" ht="30" customHeight="1" x14ac:dyDescent="0.25">
      <c r="A12" s="193" t="s">
        <v>31</v>
      </c>
      <c r="B12" s="194">
        <v>3</v>
      </c>
      <c r="C12" s="188" t="s">
        <v>206</v>
      </c>
      <c r="D12" s="188" t="s">
        <v>277</v>
      </c>
      <c r="E12" s="178" t="s">
        <v>647</v>
      </c>
      <c r="F12" s="179">
        <f t="shared" si="1"/>
        <v>2</v>
      </c>
      <c r="G12" s="136">
        <v>136</v>
      </c>
      <c r="H12" s="136">
        <v>8</v>
      </c>
      <c r="I12" s="200">
        <v>8</v>
      </c>
      <c r="J12" s="195">
        <f t="shared" si="2"/>
        <v>2</v>
      </c>
      <c r="K12" s="196">
        <v>88.333333333333329</v>
      </c>
      <c r="L12" s="195">
        <f t="shared" si="3"/>
        <v>3</v>
      </c>
      <c r="M12" s="136">
        <v>2</v>
      </c>
      <c r="N12" s="136">
        <v>2</v>
      </c>
      <c r="O12" s="136">
        <v>2</v>
      </c>
      <c r="P12" s="179">
        <f t="shared" si="4"/>
        <v>6</v>
      </c>
      <c r="Q12" s="136">
        <v>131</v>
      </c>
      <c r="R12" s="136">
        <v>131</v>
      </c>
      <c r="S12" s="197">
        <f t="shared" si="5"/>
        <v>100</v>
      </c>
      <c r="T12" s="195">
        <f t="shared" si="6"/>
        <v>4</v>
      </c>
      <c r="U12" s="136">
        <v>197</v>
      </c>
      <c r="V12" s="136">
        <v>100</v>
      </c>
      <c r="W12" s="179">
        <f t="shared" si="7"/>
        <v>2</v>
      </c>
      <c r="X12" s="247">
        <v>1</v>
      </c>
      <c r="Y12" s="247">
        <v>186</v>
      </c>
      <c r="Z12" s="192">
        <f t="shared" si="0"/>
        <v>19</v>
      </c>
      <c r="AA12" s="192">
        <f t="shared" si="8"/>
        <v>95</v>
      </c>
    </row>
    <row r="13" spans="1:27" s="198" customFormat="1" ht="30" customHeight="1" x14ac:dyDescent="0.25">
      <c r="A13" s="193" t="s">
        <v>31</v>
      </c>
      <c r="B13" s="194">
        <v>8</v>
      </c>
      <c r="C13" s="188" t="s">
        <v>102</v>
      </c>
      <c r="D13" s="188" t="s">
        <v>370</v>
      </c>
      <c r="E13" s="178" t="s">
        <v>647</v>
      </c>
      <c r="F13" s="179">
        <f t="shared" si="1"/>
        <v>2</v>
      </c>
      <c r="G13" s="136">
        <v>116</v>
      </c>
      <c r="H13" s="136">
        <v>10</v>
      </c>
      <c r="I13" s="200">
        <v>10</v>
      </c>
      <c r="J13" s="195">
        <f t="shared" si="2"/>
        <v>2</v>
      </c>
      <c r="K13" s="196">
        <v>93.333333333333329</v>
      </c>
      <c r="L13" s="195">
        <f t="shared" si="3"/>
        <v>4</v>
      </c>
      <c r="M13" s="136">
        <v>2</v>
      </c>
      <c r="N13" s="136">
        <v>2</v>
      </c>
      <c r="O13" s="136">
        <v>2</v>
      </c>
      <c r="P13" s="179">
        <f t="shared" si="4"/>
        <v>6</v>
      </c>
      <c r="Q13" s="136">
        <v>112</v>
      </c>
      <c r="R13" s="136">
        <v>100</v>
      </c>
      <c r="S13" s="197">
        <f t="shared" si="5"/>
        <v>89</v>
      </c>
      <c r="T13" s="195">
        <f t="shared" si="6"/>
        <v>3</v>
      </c>
      <c r="U13" s="136">
        <v>147</v>
      </c>
      <c r="V13" s="136">
        <v>100</v>
      </c>
      <c r="W13" s="179">
        <f t="shared" si="7"/>
        <v>2</v>
      </c>
      <c r="X13" s="247">
        <v>13</v>
      </c>
      <c r="Y13" s="247">
        <v>678</v>
      </c>
      <c r="Z13" s="192">
        <f t="shared" si="0"/>
        <v>19</v>
      </c>
      <c r="AA13" s="192">
        <f t="shared" si="8"/>
        <v>95</v>
      </c>
    </row>
    <row r="14" spans="1:27" s="198" customFormat="1" ht="30" customHeight="1" x14ac:dyDescent="0.25">
      <c r="A14" s="193" t="s">
        <v>31</v>
      </c>
      <c r="B14" s="194">
        <v>10</v>
      </c>
      <c r="C14" s="188" t="s">
        <v>208</v>
      </c>
      <c r="D14" s="188" t="s">
        <v>259</v>
      </c>
      <c r="E14" s="178" t="s">
        <v>647</v>
      </c>
      <c r="F14" s="179">
        <f t="shared" si="1"/>
        <v>2</v>
      </c>
      <c r="G14" s="136">
        <v>29</v>
      </c>
      <c r="H14" s="136">
        <v>2</v>
      </c>
      <c r="I14" s="200">
        <v>2</v>
      </c>
      <c r="J14" s="195">
        <f t="shared" si="2"/>
        <v>2</v>
      </c>
      <c r="K14" s="196">
        <v>95</v>
      </c>
      <c r="L14" s="195">
        <f t="shared" si="3"/>
        <v>4</v>
      </c>
      <c r="M14" s="136">
        <v>2</v>
      </c>
      <c r="N14" s="136">
        <v>2</v>
      </c>
      <c r="O14" s="136">
        <v>2</v>
      </c>
      <c r="P14" s="179">
        <f t="shared" si="4"/>
        <v>6</v>
      </c>
      <c r="Q14" s="136">
        <v>29</v>
      </c>
      <c r="R14" s="136">
        <v>24</v>
      </c>
      <c r="S14" s="197">
        <f t="shared" si="5"/>
        <v>83</v>
      </c>
      <c r="T14" s="195">
        <f t="shared" si="6"/>
        <v>3</v>
      </c>
      <c r="U14" s="136">
        <v>31</v>
      </c>
      <c r="V14" s="136">
        <v>97</v>
      </c>
      <c r="W14" s="179">
        <f t="shared" si="7"/>
        <v>2</v>
      </c>
      <c r="X14" s="247">
        <v>5</v>
      </c>
      <c r="Y14" s="247">
        <v>113</v>
      </c>
      <c r="Z14" s="192">
        <f t="shared" si="0"/>
        <v>19</v>
      </c>
      <c r="AA14" s="192">
        <f t="shared" si="8"/>
        <v>95</v>
      </c>
    </row>
    <row r="15" spans="1:27" s="69" customFormat="1" ht="30" customHeight="1" x14ac:dyDescent="0.25">
      <c r="A15" s="66"/>
      <c r="B15" s="66"/>
      <c r="C15" s="58" t="s">
        <v>52</v>
      </c>
      <c r="D15" s="116"/>
      <c r="E15" s="66"/>
      <c r="F15" s="64"/>
      <c r="G15" s="67">
        <f>SUM(G3:G14)</f>
        <v>913</v>
      </c>
      <c r="H15" s="70">
        <f>SUM(H3:H14)</f>
        <v>59</v>
      </c>
      <c r="I15" s="70">
        <f>SUM(I3:I14)</f>
        <v>59</v>
      </c>
      <c r="J15" s="64"/>
      <c r="K15" s="68"/>
      <c r="L15" s="64"/>
      <c r="M15" s="27"/>
      <c r="N15" s="27"/>
      <c r="O15" s="27"/>
      <c r="P15" s="64"/>
      <c r="Q15" s="66"/>
      <c r="R15" s="66"/>
      <c r="S15" s="66"/>
      <c r="T15" s="64"/>
      <c r="Z15" s="65"/>
      <c r="AA15" s="65"/>
    </row>
    <row r="16" spans="1:27" ht="15.75" thickBot="1" x14ac:dyDescent="0.3">
      <c r="M16" s="27"/>
      <c r="N16" s="27"/>
      <c r="O16" s="27"/>
    </row>
    <row r="17" spans="13:27" ht="16.5" thickBot="1" x14ac:dyDescent="0.3">
      <c r="M17" s="27"/>
      <c r="N17" s="27"/>
      <c r="O17" s="27"/>
      <c r="V17" s="48" t="s">
        <v>51</v>
      </c>
      <c r="W17" s="49"/>
      <c r="X17" s="49"/>
      <c r="Y17" s="50"/>
      <c r="Z17" s="43">
        <f>AVERAGE(Z3:Z14)</f>
        <v>19.75</v>
      </c>
      <c r="AA17" s="44">
        <f>ROUND(Z17/$Z$2*100,0)</f>
        <v>99</v>
      </c>
    </row>
    <row r="18" spans="13:27" x14ac:dyDescent="0.25">
      <c r="M18" s="27"/>
      <c r="N18" s="27"/>
      <c r="O18" s="27"/>
    </row>
  </sheetData>
  <sortState ref="A1:AA15">
    <sortCondition descending="1" ref="AA3"/>
  </sortState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42"/>
  <sheetViews>
    <sheetView zoomScale="64" zoomScaleNormal="64" zoomScalePageLayoutView="85" workbookViewId="0">
      <pane xSplit="3" ySplit="2" topLeftCell="D12" activePane="bottomRight" state="frozen"/>
      <selection activeCell="I25" sqref="I25"/>
      <selection pane="topRight" activeCell="I25" sqref="I25"/>
      <selection pane="bottomLeft" activeCell="I25" sqref="I25"/>
      <selection pane="bottomRight" activeCell="Y36" sqref="Y36"/>
    </sheetView>
  </sheetViews>
  <sheetFormatPr defaultColWidth="8.85546875" defaultRowHeight="15" x14ac:dyDescent="0.25"/>
  <cols>
    <col min="1" max="1" width="26.42578125" customWidth="1"/>
    <col min="2" max="2" width="4.7109375" customWidth="1"/>
    <col min="3" max="3" width="37.85546875" customWidth="1"/>
    <col min="4" max="4" width="32" customWidth="1"/>
    <col min="5" max="5" width="16.140625" customWidth="1"/>
    <col min="6" max="6" width="5.7109375" customWidth="1"/>
    <col min="7" max="8" width="14.42578125" customWidth="1"/>
    <col min="9" max="9" width="12.42578125" customWidth="1"/>
    <col min="10" max="10" width="5.7109375" customWidth="1"/>
    <col min="11" max="11" width="13.28515625" customWidth="1"/>
    <col min="12" max="12" width="5.7109375" customWidth="1"/>
    <col min="13" max="13" width="14.85546875" customWidth="1"/>
    <col min="14" max="14" width="15" customWidth="1"/>
    <col min="15" max="15" width="14.28515625" customWidth="1"/>
    <col min="16" max="16" width="5.7109375" customWidth="1"/>
    <col min="17" max="17" width="15.42578125" bestFit="1" customWidth="1"/>
    <col min="18" max="18" width="14.85546875" bestFit="1" customWidth="1"/>
    <col min="19" max="19" width="9.42578125" bestFit="1" customWidth="1"/>
    <col min="20" max="20" width="6" bestFit="1" customWidth="1"/>
    <col min="21" max="21" width="12.7109375" customWidth="1"/>
    <col min="22" max="22" width="16.85546875" customWidth="1"/>
    <col min="23" max="23" width="6" customWidth="1"/>
    <col min="24" max="24" width="15.42578125" customWidth="1"/>
    <col min="25" max="25" width="14.42578125" customWidth="1"/>
    <col min="26" max="26" width="6.85546875" bestFit="1" customWidth="1"/>
    <col min="27" max="27" width="7.42578125" customWidth="1"/>
  </cols>
  <sheetData>
    <row r="1" spans="1:27" s="1" customFormat="1" ht="120" x14ac:dyDescent="0.25">
      <c r="A1" s="2" t="s">
        <v>35</v>
      </c>
      <c r="B1" s="3"/>
      <c r="C1" s="4" t="s">
        <v>36</v>
      </c>
      <c r="D1" s="4" t="s">
        <v>265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655</v>
      </c>
      <c r="N1" s="5" t="s">
        <v>656</v>
      </c>
      <c r="O1" s="5" t="s">
        <v>657</v>
      </c>
      <c r="P1" s="11" t="s">
        <v>658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243</v>
      </c>
      <c r="V1" s="5" t="s">
        <v>244</v>
      </c>
      <c r="W1" s="11" t="s">
        <v>245</v>
      </c>
      <c r="X1" s="5" t="s">
        <v>246</v>
      </c>
      <c r="Y1" s="5" t="s">
        <v>247</v>
      </c>
      <c r="Z1" s="14" t="s">
        <v>646</v>
      </c>
      <c r="AA1" s="14" t="s">
        <v>50</v>
      </c>
    </row>
    <row r="2" spans="1:27" x14ac:dyDescent="0.25">
      <c r="A2" s="10" t="s">
        <v>654</v>
      </c>
      <c r="B2" s="46"/>
      <c r="C2" s="8"/>
      <c r="D2" s="8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222">
        <v>2</v>
      </c>
      <c r="O2" s="222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 t="shared" ref="Z2:Z18" si="0">F2+J2+L2+P2+T2+W2</f>
        <v>20</v>
      </c>
      <c r="AA2" s="13">
        <v>100</v>
      </c>
    </row>
    <row r="3" spans="1:27" ht="30" customHeight="1" x14ac:dyDescent="0.25">
      <c r="A3" s="131" t="s">
        <v>32</v>
      </c>
      <c r="B3" s="169">
        <v>1</v>
      </c>
      <c r="C3" s="176" t="s">
        <v>157</v>
      </c>
      <c r="D3" s="176" t="s">
        <v>261</v>
      </c>
      <c r="E3" s="168" t="s">
        <v>647</v>
      </c>
      <c r="F3" s="162">
        <f t="shared" ref="F3:F18" si="1">IF(E3="23/24",2,0)</f>
        <v>2</v>
      </c>
      <c r="G3" s="136">
        <v>60</v>
      </c>
      <c r="H3" s="136">
        <v>5</v>
      </c>
      <c r="I3" s="163">
        <v>5</v>
      </c>
      <c r="J3" s="170">
        <f t="shared" ref="J3:J18" si="2">IF(ABS((H3-I3)/I3)&lt;=0.1,2,IF(AND(ABS((H3-I3)/I3)&gt;0.1,ABS((H3-I3)/I3)&lt;=0.2),1,0))</f>
        <v>2</v>
      </c>
      <c r="K3" s="175">
        <v>93.3</v>
      </c>
      <c r="L3" s="162">
        <f t="shared" ref="L3:L18" si="3">IF(K3&gt;90,4,IF(AND(K3&gt;80,K3&lt;=90),3,IF(AND(K3&gt;=50,K3&lt;=80),2,IF(AND(K3&gt;=10,K3&lt;50),1,0))))</f>
        <v>4</v>
      </c>
      <c r="M3" s="165">
        <v>2</v>
      </c>
      <c r="N3" s="223">
        <v>2</v>
      </c>
      <c r="O3" s="223">
        <v>2</v>
      </c>
      <c r="P3" s="162">
        <f t="shared" ref="P3:P18" si="4">SUM(M3:O3)</f>
        <v>6</v>
      </c>
      <c r="Q3" s="136">
        <v>59</v>
      </c>
      <c r="R3" s="136">
        <v>59</v>
      </c>
      <c r="S3" s="171">
        <f t="shared" ref="S3:S18" si="5">ROUND(R3/Q3*100,0)</f>
        <v>100</v>
      </c>
      <c r="T3" s="162">
        <f t="shared" ref="T3:T18" si="6">IF(S3&gt;90,4,IF(AND(S3&gt;80,S3&lt;=90),3,IF(AND(S3&gt;=50,S3&lt;=80),2,IF(AND(S3&gt;=10,S3&lt;50),1,0))))</f>
        <v>4</v>
      </c>
      <c r="U3" s="136">
        <v>100</v>
      </c>
      <c r="V3" s="136">
        <v>100</v>
      </c>
      <c r="W3" s="162">
        <f t="shared" ref="W3:W18" si="7">IF(V3&gt;=90,2,IF(V3&gt;=80,1,0))</f>
        <v>2</v>
      </c>
      <c r="X3" s="247">
        <v>5</v>
      </c>
      <c r="Y3" s="247">
        <v>168</v>
      </c>
      <c r="Z3" s="167">
        <f t="shared" si="0"/>
        <v>20</v>
      </c>
      <c r="AA3" s="167">
        <f t="shared" ref="AA3:AA18" si="8">ROUND(Z3/$Z$2*100,0)</f>
        <v>100</v>
      </c>
    </row>
    <row r="4" spans="1:27" ht="30" customHeight="1" x14ac:dyDescent="0.25">
      <c r="A4" s="131" t="s">
        <v>32</v>
      </c>
      <c r="B4" s="169">
        <v>3</v>
      </c>
      <c r="C4" s="176" t="s">
        <v>158</v>
      </c>
      <c r="D4" s="176" t="s">
        <v>374</v>
      </c>
      <c r="E4" s="168" t="s">
        <v>647</v>
      </c>
      <c r="F4" s="162">
        <f t="shared" si="1"/>
        <v>2</v>
      </c>
      <c r="G4" s="136">
        <v>192</v>
      </c>
      <c r="H4" s="136">
        <v>10</v>
      </c>
      <c r="I4" s="163">
        <v>10</v>
      </c>
      <c r="J4" s="170">
        <f t="shared" si="2"/>
        <v>2</v>
      </c>
      <c r="K4" s="175">
        <v>93.3</v>
      </c>
      <c r="L4" s="162">
        <f t="shared" si="3"/>
        <v>4</v>
      </c>
      <c r="M4" s="165">
        <v>2</v>
      </c>
      <c r="N4" s="223">
        <v>2</v>
      </c>
      <c r="O4" s="223">
        <v>2</v>
      </c>
      <c r="P4" s="162">
        <f t="shared" si="4"/>
        <v>6</v>
      </c>
      <c r="Q4" s="136">
        <v>188</v>
      </c>
      <c r="R4" s="136">
        <v>188</v>
      </c>
      <c r="S4" s="171">
        <f t="shared" si="5"/>
        <v>100</v>
      </c>
      <c r="T4" s="162">
        <f t="shared" si="6"/>
        <v>4</v>
      </c>
      <c r="U4" s="136">
        <v>272</v>
      </c>
      <c r="V4" s="136">
        <v>100</v>
      </c>
      <c r="W4" s="162">
        <f t="shared" si="7"/>
        <v>2</v>
      </c>
      <c r="X4" s="247">
        <v>88</v>
      </c>
      <c r="Y4" s="247">
        <v>421</v>
      </c>
      <c r="Z4" s="167">
        <f t="shared" si="0"/>
        <v>20</v>
      </c>
      <c r="AA4" s="167">
        <f t="shared" si="8"/>
        <v>100</v>
      </c>
    </row>
    <row r="5" spans="1:27" ht="30" customHeight="1" x14ac:dyDescent="0.25">
      <c r="A5" s="131" t="s">
        <v>32</v>
      </c>
      <c r="B5" s="169">
        <v>5</v>
      </c>
      <c r="C5" s="176" t="s">
        <v>167</v>
      </c>
      <c r="D5" s="176" t="s">
        <v>375</v>
      </c>
      <c r="E5" s="168" t="s">
        <v>647</v>
      </c>
      <c r="F5" s="162">
        <f t="shared" si="1"/>
        <v>2</v>
      </c>
      <c r="G5" s="136">
        <v>60</v>
      </c>
      <c r="H5" s="136">
        <v>3</v>
      </c>
      <c r="I5" s="163">
        <v>3</v>
      </c>
      <c r="J5" s="170">
        <f t="shared" si="2"/>
        <v>2</v>
      </c>
      <c r="K5" s="175">
        <v>95</v>
      </c>
      <c r="L5" s="162">
        <f t="shared" si="3"/>
        <v>4</v>
      </c>
      <c r="M5" s="165">
        <v>2</v>
      </c>
      <c r="N5" s="223">
        <v>2</v>
      </c>
      <c r="O5" s="223">
        <v>2</v>
      </c>
      <c r="P5" s="162">
        <f t="shared" si="4"/>
        <v>6</v>
      </c>
      <c r="Q5" s="136">
        <v>54</v>
      </c>
      <c r="R5" s="136">
        <v>52</v>
      </c>
      <c r="S5" s="171">
        <f t="shared" si="5"/>
        <v>96</v>
      </c>
      <c r="T5" s="162">
        <f t="shared" si="6"/>
        <v>4</v>
      </c>
      <c r="U5" s="136">
        <v>77</v>
      </c>
      <c r="V5" s="136">
        <v>100</v>
      </c>
      <c r="W5" s="162">
        <f t="shared" si="7"/>
        <v>2</v>
      </c>
      <c r="X5" s="247">
        <v>15</v>
      </c>
      <c r="Y5" s="247">
        <v>184</v>
      </c>
      <c r="Z5" s="167">
        <f t="shared" si="0"/>
        <v>20</v>
      </c>
      <c r="AA5" s="167">
        <f t="shared" si="8"/>
        <v>100</v>
      </c>
    </row>
    <row r="6" spans="1:27" ht="30" customHeight="1" x14ac:dyDescent="0.25">
      <c r="A6" s="131" t="s">
        <v>32</v>
      </c>
      <c r="B6" s="169">
        <v>7</v>
      </c>
      <c r="C6" s="176" t="s">
        <v>169</v>
      </c>
      <c r="D6" s="176" t="s">
        <v>383</v>
      </c>
      <c r="E6" s="168" t="s">
        <v>647</v>
      </c>
      <c r="F6" s="162">
        <f t="shared" si="1"/>
        <v>2</v>
      </c>
      <c r="G6" s="136">
        <v>38</v>
      </c>
      <c r="H6" s="136">
        <v>2</v>
      </c>
      <c r="I6" s="163">
        <v>2</v>
      </c>
      <c r="J6" s="170">
        <f t="shared" si="2"/>
        <v>2</v>
      </c>
      <c r="K6" s="175">
        <v>93.3</v>
      </c>
      <c r="L6" s="162">
        <f t="shared" si="3"/>
        <v>4</v>
      </c>
      <c r="M6" s="165">
        <v>2</v>
      </c>
      <c r="N6" s="223">
        <v>2</v>
      </c>
      <c r="O6" s="223">
        <v>2</v>
      </c>
      <c r="P6" s="162">
        <f t="shared" si="4"/>
        <v>6</v>
      </c>
      <c r="Q6" s="136">
        <v>38</v>
      </c>
      <c r="R6" s="136">
        <v>38</v>
      </c>
      <c r="S6" s="171">
        <f t="shared" si="5"/>
        <v>100</v>
      </c>
      <c r="T6" s="162">
        <f t="shared" si="6"/>
        <v>4</v>
      </c>
      <c r="U6" s="136">
        <v>46</v>
      </c>
      <c r="V6" s="136">
        <v>100</v>
      </c>
      <c r="W6" s="162">
        <f t="shared" si="7"/>
        <v>2</v>
      </c>
      <c r="X6" s="247">
        <v>0</v>
      </c>
      <c r="Y6" s="247">
        <v>38</v>
      </c>
      <c r="Z6" s="167">
        <f t="shared" si="0"/>
        <v>20</v>
      </c>
      <c r="AA6" s="167">
        <f t="shared" si="8"/>
        <v>100</v>
      </c>
    </row>
    <row r="7" spans="1:27" ht="30" customHeight="1" x14ac:dyDescent="0.25">
      <c r="A7" s="131" t="s">
        <v>32</v>
      </c>
      <c r="B7" s="169">
        <v>8</v>
      </c>
      <c r="C7" s="176" t="s">
        <v>170</v>
      </c>
      <c r="D7" s="176" t="s">
        <v>376</v>
      </c>
      <c r="E7" s="168" t="s">
        <v>647</v>
      </c>
      <c r="F7" s="162">
        <f t="shared" si="1"/>
        <v>2</v>
      </c>
      <c r="G7" s="136">
        <v>50</v>
      </c>
      <c r="H7" s="136">
        <v>3</v>
      </c>
      <c r="I7" s="163">
        <v>3</v>
      </c>
      <c r="J7" s="170">
        <f t="shared" si="2"/>
        <v>2</v>
      </c>
      <c r="K7" s="175">
        <v>96.7</v>
      </c>
      <c r="L7" s="162">
        <f t="shared" si="3"/>
        <v>4</v>
      </c>
      <c r="M7" s="165">
        <v>2</v>
      </c>
      <c r="N7" s="223">
        <v>2</v>
      </c>
      <c r="O7" s="223">
        <v>2</v>
      </c>
      <c r="P7" s="162">
        <f t="shared" si="4"/>
        <v>6</v>
      </c>
      <c r="Q7" s="136">
        <v>50</v>
      </c>
      <c r="R7" s="136">
        <v>48</v>
      </c>
      <c r="S7" s="171">
        <f t="shared" si="5"/>
        <v>96</v>
      </c>
      <c r="T7" s="162">
        <f t="shared" si="6"/>
        <v>4</v>
      </c>
      <c r="U7" s="136">
        <v>47</v>
      </c>
      <c r="V7" s="136">
        <v>98</v>
      </c>
      <c r="W7" s="162">
        <f t="shared" si="7"/>
        <v>2</v>
      </c>
      <c r="X7" s="247">
        <v>0</v>
      </c>
      <c r="Y7" s="247">
        <v>86</v>
      </c>
      <c r="Z7" s="167">
        <f t="shared" si="0"/>
        <v>20</v>
      </c>
      <c r="AA7" s="167">
        <f t="shared" si="8"/>
        <v>100</v>
      </c>
    </row>
    <row r="8" spans="1:27" ht="30" customHeight="1" x14ac:dyDescent="0.25">
      <c r="A8" s="131" t="s">
        <v>32</v>
      </c>
      <c r="B8" s="169">
        <v>9</v>
      </c>
      <c r="C8" s="176" t="s">
        <v>171</v>
      </c>
      <c r="D8" s="176" t="s">
        <v>377</v>
      </c>
      <c r="E8" s="168" t="s">
        <v>647</v>
      </c>
      <c r="F8" s="162">
        <f t="shared" si="1"/>
        <v>2</v>
      </c>
      <c r="G8" s="136">
        <v>57</v>
      </c>
      <c r="H8" s="136">
        <v>3</v>
      </c>
      <c r="I8" s="163">
        <v>3</v>
      </c>
      <c r="J8" s="170">
        <f t="shared" si="2"/>
        <v>2</v>
      </c>
      <c r="K8" s="175">
        <v>93.3</v>
      </c>
      <c r="L8" s="162">
        <f t="shared" si="3"/>
        <v>4</v>
      </c>
      <c r="M8" s="165">
        <v>2</v>
      </c>
      <c r="N8" s="223">
        <v>2</v>
      </c>
      <c r="O8" s="223">
        <v>2</v>
      </c>
      <c r="P8" s="162">
        <f t="shared" si="4"/>
        <v>6</v>
      </c>
      <c r="Q8" s="136">
        <v>56</v>
      </c>
      <c r="R8" s="136">
        <v>56</v>
      </c>
      <c r="S8" s="171">
        <f t="shared" si="5"/>
        <v>100</v>
      </c>
      <c r="T8" s="162">
        <f t="shared" si="6"/>
        <v>4</v>
      </c>
      <c r="U8" s="136">
        <v>51</v>
      </c>
      <c r="V8" s="136">
        <v>100</v>
      </c>
      <c r="W8" s="162">
        <f t="shared" si="7"/>
        <v>2</v>
      </c>
      <c r="X8" s="247">
        <v>4</v>
      </c>
      <c r="Y8" s="247">
        <v>297</v>
      </c>
      <c r="Z8" s="167">
        <f t="shared" si="0"/>
        <v>20</v>
      </c>
      <c r="AA8" s="167">
        <f t="shared" si="8"/>
        <v>100</v>
      </c>
    </row>
    <row r="9" spans="1:27" ht="30" customHeight="1" x14ac:dyDescent="0.25">
      <c r="A9" s="131" t="s">
        <v>32</v>
      </c>
      <c r="B9" s="169">
        <v>13</v>
      </c>
      <c r="C9" s="176" t="s">
        <v>160</v>
      </c>
      <c r="D9" s="176" t="s">
        <v>378</v>
      </c>
      <c r="E9" s="168" t="s">
        <v>647</v>
      </c>
      <c r="F9" s="162">
        <f t="shared" si="1"/>
        <v>2</v>
      </c>
      <c r="G9" s="136">
        <v>101</v>
      </c>
      <c r="H9" s="136">
        <v>5</v>
      </c>
      <c r="I9" s="163">
        <v>5</v>
      </c>
      <c r="J9" s="170">
        <f t="shared" si="2"/>
        <v>2</v>
      </c>
      <c r="K9" s="175">
        <v>95</v>
      </c>
      <c r="L9" s="162">
        <f t="shared" si="3"/>
        <v>4</v>
      </c>
      <c r="M9" s="165">
        <v>2</v>
      </c>
      <c r="N9" s="223">
        <v>2</v>
      </c>
      <c r="O9" s="223">
        <v>2</v>
      </c>
      <c r="P9" s="162">
        <f t="shared" si="4"/>
        <v>6</v>
      </c>
      <c r="Q9" s="136">
        <v>98</v>
      </c>
      <c r="R9" s="136">
        <v>98</v>
      </c>
      <c r="S9" s="171">
        <f t="shared" si="5"/>
        <v>100</v>
      </c>
      <c r="T9" s="162">
        <f t="shared" si="6"/>
        <v>4</v>
      </c>
      <c r="U9" s="136">
        <v>137</v>
      </c>
      <c r="V9" s="136">
        <v>100</v>
      </c>
      <c r="W9" s="162">
        <f t="shared" si="7"/>
        <v>2</v>
      </c>
      <c r="X9" s="247">
        <v>17</v>
      </c>
      <c r="Y9" s="247">
        <v>197</v>
      </c>
      <c r="Z9" s="167">
        <f t="shared" si="0"/>
        <v>20</v>
      </c>
      <c r="AA9" s="167">
        <f t="shared" si="8"/>
        <v>100</v>
      </c>
    </row>
    <row r="10" spans="1:27" ht="30" customHeight="1" x14ac:dyDescent="0.25">
      <c r="A10" s="131" t="s">
        <v>32</v>
      </c>
      <c r="B10" s="169">
        <v>14</v>
      </c>
      <c r="C10" s="176" t="s">
        <v>161</v>
      </c>
      <c r="D10" s="176" t="s">
        <v>382</v>
      </c>
      <c r="E10" s="168" t="s">
        <v>647</v>
      </c>
      <c r="F10" s="162">
        <f t="shared" si="1"/>
        <v>2</v>
      </c>
      <c r="G10" s="136">
        <v>187</v>
      </c>
      <c r="H10" s="136">
        <v>10</v>
      </c>
      <c r="I10" s="163">
        <v>10</v>
      </c>
      <c r="J10" s="170">
        <f t="shared" si="2"/>
        <v>2</v>
      </c>
      <c r="K10" s="175">
        <v>96.7</v>
      </c>
      <c r="L10" s="162">
        <f t="shared" si="3"/>
        <v>4</v>
      </c>
      <c r="M10" s="165">
        <v>2</v>
      </c>
      <c r="N10" s="223">
        <v>2</v>
      </c>
      <c r="O10" s="223">
        <v>2</v>
      </c>
      <c r="P10" s="162">
        <f t="shared" si="4"/>
        <v>6</v>
      </c>
      <c r="Q10" s="136">
        <v>182</v>
      </c>
      <c r="R10" s="136">
        <v>180</v>
      </c>
      <c r="S10" s="171">
        <f t="shared" si="5"/>
        <v>99</v>
      </c>
      <c r="T10" s="162">
        <f t="shared" si="6"/>
        <v>4</v>
      </c>
      <c r="U10" s="136">
        <v>205</v>
      </c>
      <c r="V10" s="136">
        <v>100</v>
      </c>
      <c r="W10" s="162">
        <f t="shared" si="7"/>
        <v>2</v>
      </c>
      <c r="X10" s="247">
        <v>70</v>
      </c>
      <c r="Y10" s="247">
        <v>286</v>
      </c>
      <c r="Z10" s="167">
        <f t="shared" si="0"/>
        <v>20</v>
      </c>
      <c r="AA10" s="167">
        <f t="shared" si="8"/>
        <v>100</v>
      </c>
    </row>
    <row r="11" spans="1:27" ht="30" customHeight="1" x14ac:dyDescent="0.25">
      <c r="A11" s="131" t="s">
        <v>32</v>
      </c>
      <c r="B11" s="169">
        <v>15</v>
      </c>
      <c r="C11" s="176" t="s">
        <v>162</v>
      </c>
      <c r="D11" s="176" t="s">
        <v>262</v>
      </c>
      <c r="E11" s="168" t="s">
        <v>647</v>
      </c>
      <c r="F11" s="162">
        <f t="shared" si="1"/>
        <v>2</v>
      </c>
      <c r="G11" s="136">
        <v>96</v>
      </c>
      <c r="H11" s="136">
        <v>5</v>
      </c>
      <c r="I11" s="163">
        <v>5</v>
      </c>
      <c r="J11" s="170">
        <f t="shared" si="2"/>
        <v>2</v>
      </c>
      <c r="K11" s="175">
        <v>95</v>
      </c>
      <c r="L11" s="162">
        <f t="shared" si="3"/>
        <v>4</v>
      </c>
      <c r="M11" s="165">
        <v>2</v>
      </c>
      <c r="N11" s="223">
        <v>2</v>
      </c>
      <c r="O11" s="223">
        <v>2</v>
      </c>
      <c r="P11" s="162">
        <f t="shared" si="4"/>
        <v>6</v>
      </c>
      <c r="Q11" s="136">
        <v>90</v>
      </c>
      <c r="R11" s="136">
        <v>90</v>
      </c>
      <c r="S11" s="171">
        <f t="shared" si="5"/>
        <v>100</v>
      </c>
      <c r="T11" s="162">
        <f t="shared" si="6"/>
        <v>4</v>
      </c>
      <c r="U11" s="136">
        <v>109</v>
      </c>
      <c r="V11" s="136">
        <v>100</v>
      </c>
      <c r="W11" s="162">
        <f t="shared" si="7"/>
        <v>2</v>
      </c>
      <c r="X11" s="247">
        <v>14</v>
      </c>
      <c r="Y11" s="247">
        <v>229</v>
      </c>
      <c r="Z11" s="167">
        <f t="shared" si="0"/>
        <v>20</v>
      </c>
      <c r="AA11" s="167">
        <f t="shared" si="8"/>
        <v>100</v>
      </c>
    </row>
    <row r="12" spans="1:27" ht="30" customHeight="1" x14ac:dyDescent="0.25">
      <c r="A12" s="131" t="s">
        <v>32</v>
      </c>
      <c r="B12" s="169">
        <v>4</v>
      </c>
      <c r="C12" s="176" t="s">
        <v>164</v>
      </c>
      <c r="D12" s="176" t="s">
        <v>264</v>
      </c>
      <c r="E12" s="168" t="s">
        <v>647</v>
      </c>
      <c r="F12" s="162">
        <f t="shared" si="1"/>
        <v>2</v>
      </c>
      <c r="G12" s="136">
        <v>49</v>
      </c>
      <c r="H12" s="136">
        <v>3</v>
      </c>
      <c r="I12" s="163">
        <v>3</v>
      </c>
      <c r="J12" s="170">
        <f t="shared" si="2"/>
        <v>2</v>
      </c>
      <c r="K12" s="175">
        <v>85</v>
      </c>
      <c r="L12" s="162">
        <f t="shared" si="3"/>
        <v>3</v>
      </c>
      <c r="M12" s="165">
        <v>2</v>
      </c>
      <c r="N12" s="223">
        <v>2</v>
      </c>
      <c r="O12" s="223">
        <v>2</v>
      </c>
      <c r="P12" s="162">
        <f t="shared" si="4"/>
        <v>6</v>
      </c>
      <c r="Q12" s="136">
        <v>48</v>
      </c>
      <c r="R12" s="136">
        <v>48</v>
      </c>
      <c r="S12" s="171">
        <f t="shared" si="5"/>
        <v>100</v>
      </c>
      <c r="T12" s="162">
        <f t="shared" si="6"/>
        <v>4</v>
      </c>
      <c r="U12" s="136">
        <v>52</v>
      </c>
      <c r="V12" s="136">
        <v>100</v>
      </c>
      <c r="W12" s="162">
        <f t="shared" si="7"/>
        <v>2</v>
      </c>
      <c r="X12" s="247">
        <v>4</v>
      </c>
      <c r="Y12" s="247">
        <v>172</v>
      </c>
      <c r="Z12" s="167">
        <f t="shared" si="0"/>
        <v>19</v>
      </c>
      <c r="AA12" s="167">
        <f t="shared" si="8"/>
        <v>95</v>
      </c>
    </row>
    <row r="13" spans="1:27" ht="30" customHeight="1" x14ac:dyDescent="0.25">
      <c r="A13" s="131" t="s">
        <v>32</v>
      </c>
      <c r="B13" s="169">
        <v>10</v>
      </c>
      <c r="C13" s="176" t="s">
        <v>166</v>
      </c>
      <c r="D13" s="176" t="s">
        <v>381</v>
      </c>
      <c r="E13" s="168" t="s">
        <v>647</v>
      </c>
      <c r="F13" s="162">
        <f t="shared" si="1"/>
        <v>2</v>
      </c>
      <c r="G13" s="136">
        <v>168</v>
      </c>
      <c r="H13" s="136">
        <v>10</v>
      </c>
      <c r="I13" s="163">
        <v>10</v>
      </c>
      <c r="J13" s="170">
        <f t="shared" si="2"/>
        <v>2</v>
      </c>
      <c r="K13" s="175">
        <v>90</v>
      </c>
      <c r="L13" s="162">
        <f t="shared" si="3"/>
        <v>3</v>
      </c>
      <c r="M13" s="165">
        <v>2</v>
      </c>
      <c r="N13" s="223">
        <v>2</v>
      </c>
      <c r="O13" s="223">
        <v>2</v>
      </c>
      <c r="P13" s="162">
        <f t="shared" si="4"/>
        <v>6</v>
      </c>
      <c r="Q13" s="136">
        <v>166</v>
      </c>
      <c r="R13" s="136">
        <v>166</v>
      </c>
      <c r="S13" s="171">
        <f t="shared" si="5"/>
        <v>100</v>
      </c>
      <c r="T13" s="162">
        <f t="shared" si="6"/>
        <v>4</v>
      </c>
      <c r="U13" s="136">
        <v>192</v>
      </c>
      <c r="V13" s="136">
        <v>100</v>
      </c>
      <c r="W13" s="162">
        <f t="shared" si="7"/>
        <v>2</v>
      </c>
      <c r="X13" s="247">
        <v>14</v>
      </c>
      <c r="Y13" s="247">
        <v>102</v>
      </c>
      <c r="Z13" s="167">
        <f t="shared" si="0"/>
        <v>19</v>
      </c>
      <c r="AA13" s="167">
        <f t="shared" si="8"/>
        <v>95</v>
      </c>
    </row>
    <row r="14" spans="1:27" ht="30" customHeight="1" x14ac:dyDescent="0.25">
      <c r="A14" s="131" t="s">
        <v>32</v>
      </c>
      <c r="B14" s="169">
        <v>11</v>
      </c>
      <c r="C14" s="176" t="s">
        <v>159</v>
      </c>
      <c r="D14" s="176" t="s">
        <v>263</v>
      </c>
      <c r="E14" s="168" t="s">
        <v>647</v>
      </c>
      <c r="F14" s="162">
        <f t="shared" si="1"/>
        <v>2</v>
      </c>
      <c r="G14" s="136">
        <v>224</v>
      </c>
      <c r="H14" s="136">
        <v>11</v>
      </c>
      <c r="I14" s="163">
        <v>11</v>
      </c>
      <c r="J14" s="170">
        <f t="shared" si="2"/>
        <v>2</v>
      </c>
      <c r="K14" s="175">
        <v>90</v>
      </c>
      <c r="L14" s="162">
        <f t="shared" si="3"/>
        <v>3</v>
      </c>
      <c r="M14" s="165">
        <v>2</v>
      </c>
      <c r="N14" s="223">
        <v>2</v>
      </c>
      <c r="O14" s="223">
        <v>2</v>
      </c>
      <c r="P14" s="162">
        <f t="shared" si="4"/>
        <v>6</v>
      </c>
      <c r="Q14" s="136">
        <v>216</v>
      </c>
      <c r="R14" s="136">
        <v>215</v>
      </c>
      <c r="S14" s="171">
        <f t="shared" si="5"/>
        <v>100</v>
      </c>
      <c r="T14" s="162">
        <f t="shared" si="6"/>
        <v>4</v>
      </c>
      <c r="U14" s="136">
        <v>331</v>
      </c>
      <c r="V14" s="136">
        <v>100</v>
      </c>
      <c r="W14" s="162">
        <f t="shared" si="7"/>
        <v>2</v>
      </c>
      <c r="X14" s="247">
        <v>37</v>
      </c>
      <c r="Y14" s="247">
        <v>165</v>
      </c>
      <c r="Z14" s="167">
        <f t="shared" si="0"/>
        <v>19</v>
      </c>
      <c r="AA14" s="167">
        <f t="shared" si="8"/>
        <v>95</v>
      </c>
    </row>
    <row r="15" spans="1:27" ht="30" customHeight="1" x14ac:dyDescent="0.25">
      <c r="A15" s="131" t="s">
        <v>32</v>
      </c>
      <c r="B15" s="169">
        <v>16</v>
      </c>
      <c r="C15" s="176" t="s">
        <v>163</v>
      </c>
      <c r="D15" s="176" t="s">
        <v>379</v>
      </c>
      <c r="E15" s="168" t="s">
        <v>647</v>
      </c>
      <c r="F15" s="162">
        <f t="shared" si="1"/>
        <v>2</v>
      </c>
      <c r="G15" s="136">
        <v>52</v>
      </c>
      <c r="H15" s="136">
        <v>3</v>
      </c>
      <c r="I15" s="163">
        <v>3</v>
      </c>
      <c r="J15" s="170">
        <f t="shared" si="2"/>
        <v>2</v>
      </c>
      <c r="K15" s="175">
        <v>85</v>
      </c>
      <c r="L15" s="162">
        <f t="shared" si="3"/>
        <v>3</v>
      </c>
      <c r="M15" s="165">
        <v>2</v>
      </c>
      <c r="N15" s="223">
        <v>2</v>
      </c>
      <c r="O15" s="223">
        <v>2</v>
      </c>
      <c r="P15" s="162">
        <f t="shared" si="4"/>
        <v>6</v>
      </c>
      <c r="Q15" s="136">
        <v>52</v>
      </c>
      <c r="R15" s="136">
        <v>50</v>
      </c>
      <c r="S15" s="171">
        <f t="shared" si="5"/>
        <v>96</v>
      </c>
      <c r="T15" s="162">
        <f t="shared" si="6"/>
        <v>4</v>
      </c>
      <c r="U15" s="136">
        <v>63</v>
      </c>
      <c r="V15" s="136">
        <v>100</v>
      </c>
      <c r="W15" s="162">
        <f t="shared" si="7"/>
        <v>2</v>
      </c>
      <c r="X15" s="247">
        <v>80</v>
      </c>
      <c r="Y15" s="247">
        <v>91</v>
      </c>
      <c r="Z15" s="167">
        <f t="shared" si="0"/>
        <v>19</v>
      </c>
      <c r="AA15" s="167">
        <f t="shared" si="8"/>
        <v>95</v>
      </c>
    </row>
    <row r="16" spans="1:27" ht="30" customHeight="1" x14ac:dyDescent="0.25">
      <c r="A16" s="131" t="s">
        <v>32</v>
      </c>
      <c r="B16" s="169">
        <v>6</v>
      </c>
      <c r="C16" s="176" t="s">
        <v>168</v>
      </c>
      <c r="D16" s="176" t="s">
        <v>385</v>
      </c>
      <c r="E16" s="168" t="s">
        <v>647</v>
      </c>
      <c r="F16" s="162">
        <f t="shared" si="1"/>
        <v>2</v>
      </c>
      <c r="G16" s="136">
        <v>53</v>
      </c>
      <c r="H16" s="136">
        <v>3</v>
      </c>
      <c r="I16" s="163">
        <v>3</v>
      </c>
      <c r="J16" s="170">
        <f t="shared" si="2"/>
        <v>2</v>
      </c>
      <c r="K16" s="175">
        <v>63.3</v>
      </c>
      <c r="L16" s="162">
        <f t="shared" si="3"/>
        <v>2</v>
      </c>
      <c r="M16" s="165">
        <v>2</v>
      </c>
      <c r="N16" s="223">
        <v>2</v>
      </c>
      <c r="O16" s="223">
        <v>2</v>
      </c>
      <c r="P16" s="162">
        <f t="shared" si="4"/>
        <v>6</v>
      </c>
      <c r="Q16" s="136">
        <v>51</v>
      </c>
      <c r="R16" s="136">
        <v>51</v>
      </c>
      <c r="S16" s="171">
        <f t="shared" si="5"/>
        <v>100</v>
      </c>
      <c r="T16" s="162">
        <f t="shared" si="6"/>
        <v>4</v>
      </c>
      <c r="U16" s="136">
        <v>79</v>
      </c>
      <c r="V16" s="136">
        <v>100</v>
      </c>
      <c r="W16" s="162">
        <f t="shared" si="7"/>
        <v>2</v>
      </c>
      <c r="X16" s="247">
        <v>16</v>
      </c>
      <c r="Y16" s="247">
        <v>37</v>
      </c>
      <c r="Z16" s="167">
        <f t="shared" si="0"/>
        <v>18</v>
      </c>
      <c r="AA16" s="167">
        <f t="shared" si="8"/>
        <v>90</v>
      </c>
    </row>
    <row r="17" spans="1:27" ht="30" customHeight="1" x14ac:dyDescent="0.25">
      <c r="A17" s="131" t="s">
        <v>32</v>
      </c>
      <c r="B17" s="169">
        <v>12</v>
      </c>
      <c r="C17" s="176" t="s">
        <v>165</v>
      </c>
      <c r="D17" s="176" t="s">
        <v>384</v>
      </c>
      <c r="E17" s="168" t="s">
        <v>647</v>
      </c>
      <c r="F17" s="162">
        <f t="shared" si="1"/>
        <v>2</v>
      </c>
      <c r="G17" s="136">
        <v>193</v>
      </c>
      <c r="H17" s="136">
        <v>10</v>
      </c>
      <c r="I17" s="163">
        <v>11</v>
      </c>
      <c r="J17" s="170">
        <f t="shared" si="2"/>
        <v>2</v>
      </c>
      <c r="K17" s="175">
        <v>80</v>
      </c>
      <c r="L17" s="162">
        <f t="shared" si="3"/>
        <v>2</v>
      </c>
      <c r="M17" s="165">
        <v>2</v>
      </c>
      <c r="N17" s="223">
        <v>2</v>
      </c>
      <c r="O17" s="223">
        <v>2</v>
      </c>
      <c r="P17" s="162">
        <f t="shared" si="4"/>
        <v>6</v>
      </c>
      <c r="Q17" s="136">
        <v>186</v>
      </c>
      <c r="R17" s="136">
        <v>186</v>
      </c>
      <c r="S17" s="171">
        <f t="shared" si="5"/>
        <v>100</v>
      </c>
      <c r="T17" s="162">
        <f t="shared" si="6"/>
        <v>4</v>
      </c>
      <c r="U17" s="136">
        <v>280</v>
      </c>
      <c r="V17" s="136">
        <v>100</v>
      </c>
      <c r="W17" s="162">
        <f t="shared" si="7"/>
        <v>2</v>
      </c>
      <c r="X17" s="247">
        <v>107</v>
      </c>
      <c r="Y17" s="247">
        <v>790</v>
      </c>
      <c r="Z17" s="167">
        <f t="shared" si="0"/>
        <v>18</v>
      </c>
      <c r="AA17" s="167">
        <f t="shared" si="8"/>
        <v>90</v>
      </c>
    </row>
    <row r="18" spans="1:27" ht="30" customHeight="1" x14ac:dyDescent="0.25">
      <c r="A18" s="131" t="s">
        <v>32</v>
      </c>
      <c r="B18" s="169">
        <v>2</v>
      </c>
      <c r="C18" s="176" t="s">
        <v>172</v>
      </c>
      <c r="D18" s="176" t="s">
        <v>380</v>
      </c>
      <c r="E18" s="168" t="s">
        <v>647</v>
      </c>
      <c r="F18" s="162">
        <f t="shared" si="1"/>
        <v>2</v>
      </c>
      <c r="G18" s="136">
        <v>10</v>
      </c>
      <c r="H18" s="136">
        <v>1</v>
      </c>
      <c r="I18" s="163">
        <v>1</v>
      </c>
      <c r="J18" s="170">
        <f t="shared" si="2"/>
        <v>2</v>
      </c>
      <c r="K18" s="175">
        <v>83.3</v>
      </c>
      <c r="L18" s="162">
        <f t="shared" si="3"/>
        <v>3</v>
      </c>
      <c r="M18" s="165">
        <v>2</v>
      </c>
      <c r="N18" s="223">
        <v>2</v>
      </c>
      <c r="O18" s="223">
        <v>2</v>
      </c>
      <c r="P18" s="162">
        <f t="shared" si="4"/>
        <v>6</v>
      </c>
      <c r="Q18" s="136">
        <v>10</v>
      </c>
      <c r="R18" s="136">
        <v>8</v>
      </c>
      <c r="S18" s="171">
        <f t="shared" si="5"/>
        <v>80</v>
      </c>
      <c r="T18" s="162">
        <f t="shared" si="6"/>
        <v>2</v>
      </c>
      <c r="U18" s="136">
        <v>10</v>
      </c>
      <c r="V18" s="136">
        <v>100</v>
      </c>
      <c r="W18" s="162">
        <f t="shared" si="7"/>
        <v>2</v>
      </c>
      <c r="X18" s="247">
        <v>0</v>
      </c>
      <c r="Y18" s="247">
        <v>78</v>
      </c>
      <c r="Z18" s="167">
        <f t="shared" si="0"/>
        <v>17</v>
      </c>
      <c r="AA18" s="167">
        <f t="shared" si="8"/>
        <v>85</v>
      </c>
    </row>
    <row r="19" spans="1:27" s="61" customFormat="1" x14ac:dyDescent="0.25">
      <c r="A19" s="57"/>
      <c r="B19" s="57"/>
      <c r="C19" s="58" t="s">
        <v>52</v>
      </c>
      <c r="D19" s="116"/>
      <c r="E19" s="57"/>
      <c r="F19" s="20"/>
      <c r="G19" s="62">
        <f>SUM(G3:G18)</f>
        <v>1590</v>
      </c>
      <c r="H19" s="62">
        <f>SUM(H3:H18)</f>
        <v>87</v>
      </c>
      <c r="I19" s="62">
        <f>SUM(I3:I18)</f>
        <v>88</v>
      </c>
      <c r="J19" s="20"/>
      <c r="K19" s="60"/>
      <c r="L19" s="20"/>
      <c r="M19" s="27"/>
      <c r="N19" s="27"/>
      <c r="O19" s="27"/>
      <c r="P19" s="20"/>
      <c r="Q19" s="57"/>
      <c r="R19" s="57"/>
      <c r="S19" s="57"/>
      <c r="T19" s="20"/>
      <c r="Z19" s="21"/>
      <c r="AA19" s="21"/>
    </row>
    <row r="20" spans="1:27" ht="15.75" thickBot="1" x14ac:dyDescent="0.3"/>
    <row r="21" spans="1:27" ht="16.5" thickBot="1" x14ac:dyDescent="0.3">
      <c r="V21" s="48" t="s">
        <v>51</v>
      </c>
      <c r="W21" s="49"/>
      <c r="X21" s="49"/>
      <c r="Y21" s="50"/>
      <c r="Z21" s="17">
        <f>AVERAGE(Z3:Z18)</f>
        <v>19.3125</v>
      </c>
      <c r="AA21" s="18">
        <f>ROUND(Z21/$Z$2*100,0)</f>
        <v>97</v>
      </c>
    </row>
    <row r="22" spans="1:27" x14ac:dyDescent="0.25">
      <c r="D22" s="27"/>
      <c r="E22" s="27"/>
      <c r="F22" s="27"/>
      <c r="G22" s="27"/>
    </row>
    <row r="23" spans="1:27" x14ac:dyDescent="0.25">
      <c r="D23" s="112"/>
      <c r="E23" s="126"/>
      <c r="F23" s="27"/>
      <c r="G23" s="27"/>
    </row>
    <row r="24" spans="1:27" x14ac:dyDescent="0.25">
      <c r="D24" s="112"/>
      <c r="E24" s="126"/>
      <c r="F24" s="27"/>
      <c r="G24" s="27"/>
    </row>
    <row r="25" spans="1:27" x14ac:dyDescent="0.25">
      <c r="D25" s="112"/>
      <c r="E25" s="126"/>
      <c r="F25" s="27"/>
      <c r="G25" s="27"/>
    </row>
    <row r="26" spans="1:27" x14ac:dyDescent="0.25">
      <c r="D26" s="112"/>
      <c r="E26" s="126"/>
      <c r="F26" s="27"/>
      <c r="G26" s="27"/>
    </row>
    <row r="27" spans="1:27" x14ac:dyDescent="0.25">
      <c r="D27" s="112"/>
      <c r="E27" s="126"/>
      <c r="F27" s="27"/>
      <c r="G27" s="27"/>
    </row>
    <row r="28" spans="1:27" x14ac:dyDescent="0.25">
      <c r="D28" s="112"/>
      <c r="E28" s="126"/>
      <c r="F28" s="27"/>
      <c r="G28" s="27"/>
    </row>
    <row r="29" spans="1:27" x14ac:dyDescent="0.25">
      <c r="D29" s="112"/>
      <c r="E29" s="126"/>
      <c r="F29" s="27"/>
      <c r="G29" s="27"/>
    </row>
    <row r="30" spans="1:27" x14ac:dyDescent="0.25">
      <c r="D30" s="112"/>
      <c r="E30" s="126"/>
      <c r="F30" s="27"/>
      <c r="G30" s="27"/>
    </row>
    <row r="31" spans="1:27" x14ac:dyDescent="0.25">
      <c r="D31" s="112"/>
      <c r="E31" s="126"/>
      <c r="F31" s="27"/>
      <c r="G31" s="27"/>
    </row>
    <row r="32" spans="1:27" x14ac:dyDescent="0.25">
      <c r="D32" s="112"/>
      <c r="E32" s="126"/>
      <c r="F32" s="27"/>
      <c r="G32" s="27"/>
    </row>
    <row r="33" spans="4:7" x14ac:dyDescent="0.25">
      <c r="D33" s="112"/>
      <c r="E33" s="126"/>
      <c r="F33" s="27"/>
      <c r="G33" s="27"/>
    </row>
    <row r="34" spans="4:7" x14ac:dyDescent="0.25">
      <c r="D34" s="112"/>
      <c r="E34" s="126"/>
      <c r="F34" s="27"/>
      <c r="G34" s="27"/>
    </row>
    <row r="35" spans="4:7" x14ac:dyDescent="0.25">
      <c r="D35" s="112"/>
      <c r="E35" s="126"/>
      <c r="F35" s="27"/>
      <c r="G35" s="27"/>
    </row>
    <row r="36" spans="4:7" x14ac:dyDescent="0.25">
      <c r="D36" s="112"/>
      <c r="E36" s="126"/>
      <c r="F36" s="27"/>
      <c r="G36" s="27"/>
    </row>
    <row r="37" spans="4:7" x14ac:dyDescent="0.25">
      <c r="D37" s="112"/>
      <c r="E37" s="126"/>
      <c r="F37" s="27"/>
      <c r="G37" s="27"/>
    </row>
    <row r="38" spans="4:7" x14ac:dyDescent="0.25">
      <c r="D38" s="112"/>
      <c r="E38" s="126"/>
      <c r="F38" s="27"/>
      <c r="G38" s="27"/>
    </row>
    <row r="39" spans="4:7" x14ac:dyDescent="0.25">
      <c r="D39" s="27"/>
      <c r="E39" s="27"/>
      <c r="F39" s="27"/>
      <c r="G39" s="27"/>
    </row>
    <row r="40" spans="4:7" x14ac:dyDescent="0.25">
      <c r="D40" s="27"/>
      <c r="E40" s="27"/>
      <c r="F40" s="27"/>
      <c r="G40" s="27"/>
    </row>
    <row r="41" spans="4:7" x14ac:dyDescent="0.25">
      <c r="D41" s="27"/>
      <c r="E41" s="27"/>
      <c r="F41" s="27"/>
      <c r="G41" s="27"/>
    </row>
    <row r="42" spans="4:7" x14ac:dyDescent="0.25">
      <c r="D42" s="27"/>
      <c r="E42" s="27"/>
      <c r="F42" s="27"/>
      <c r="G42" s="27"/>
    </row>
  </sheetData>
  <sortState ref="A1:AA19">
    <sortCondition descending="1" ref="AA3"/>
  </sortState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22"/>
  <sheetViews>
    <sheetView zoomScale="64" zoomScaleNormal="64" zoomScalePageLayoutView="85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V24" sqref="V24"/>
    </sheetView>
  </sheetViews>
  <sheetFormatPr defaultColWidth="8.85546875" defaultRowHeight="15" x14ac:dyDescent="0.25"/>
  <cols>
    <col min="1" max="1" width="35.42578125" style="36" customWidth="1"/>
    <col min="2" max="2" width="4.85546875" style="36" customWidth="1"/>
    <col min="3" max="3" width="33.42578125" style="36" customWidth="1"/>
    <col min="4" max="4" width="29.140625" style="36" customWidth="1"/>
    <col min="5" max="5" width="16.28515625" style="36" customWidth="1"/>
    <col min="6" max="6" width="7.85546875" style="36" customWidth="1"/>
    <col min="7" max="7" width="15.42578125" style="36" customWidth="1"/>
    <col min="8" max="8" width="12.42578125" style="36" customWidth="1"/>
    <col min="9" max="9" width="14.42578125" style="36" customWidth="1"/>
    <col min="10" max="10" width="7.42578125" style="36" customWidth="1"/>
    <col min="11" max="11" width="12.42578125" style="36" customWidth="1"/>
    <col min="12" max="12" width="8" style="36" customWidth="1"/>
    <col min="13" max="15" width="16.140625" customWidth="1"/>
    <col min="16" max="16" width="6.85546875" style="36" customWidth="1"/>
    <col min="17" max="17" width="16.42578125" style="36" customWidth="1"/>
    <col min="18" max="18" width="16.28515625" style="36" customWidth="1"/>
    <col min="19" max="19" width="9" style="36" bestFit="1" customWidth="1"/>
    <col min="20" max="20" width="7.28515625" style="36" customWidth="1"/>
    <col min="21" max="21" width="12.42578125" style="36" customWidth="1"/>
    <col min="22" max="22" width="18" style="36" customWidth="1"/>
    <col min="23" max="23" width="7.42578125" style="36" customWidth="1"/>
    <col min="24" max="24" width="12.85546875" style="36" customWidth="1"/>
    <col min="25" max="25" width="15.42578125" style="36" customWidth="1"/>
    <col min="26" max="26" width="9" style="36" customWidth="1"/>
    <col min="27" max="27" width="9.140625" style="36" customWidth="1"/>
    <col min="28" max="16384" width="8.85546875" style="36"/>
  </cols>
  <sheetData>
    <row r="1" spans="1:27" s="40" customFormat="1" ht="154.5" x14ac:dyDescent="0.25">
      <c r="A1" s="37" t="s">
        <v>35</v>
      </c>
      <c r="B1" s="38"/>
      <c r="C1" s="39" t="s">
        <v>36</v>
      </c>
      <c r="D1" s="39" t="s">
        <v>265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655</v>
      </c>
      <c r="N1" s="5" t="s">
        <v>656</v>
      </c>
      <c r="O1" s="5" t="s">
        <v>657</v>
      </c>
      <c r="P1" s="11" t="s">
        <v>658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243</v>
      </c>
      <c r="V1" s="5" t="s">
        <v>244</v>
      </c>
      <c r="W1" s="11" t="s">
        <v>245</v>
      </c>
      <c r="X1" s="5" t="s">
        <v>246</v>
      </c>
      <c r="Y1" s="5" t="s">
        <v>247</v>
      </c>
      <c r="Z1" s="14" t="s">
        <v>646</v>
      </c>
      <c r="AA1" s="14" t="s">
        <v>50</v>
      </c>
    </row>
    <row r="2" spans="1:27" s="40" customFormat="1" x14ac:dyDescent="0.25">
      <c r="A2" s="10" t="s">
        <v>654</v>
      </c>
      <c r="B2" s="41"/>
      <c r="C2" s="42"/>
      <c r="D2" s="42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222">
        <v>2</v>
      </c>
      <c r="O2" s="222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 t="shared" ref="Z2:Z10" si="0">F2+J2+L2+P2+T2+W2</f>
        <v>20</v>
      </c>
      <c r="AA2" s="13">
        <v>100</v>
      </c>
    </row>
    <row r="3" spans="1:27" s="198" customFormat="1" ht="30" customHeight="1" x14ac:dyDescent="0.25">
      <c r="A3" s="193" t="s">
        <v>33</v>
      </c>
      <c r="B3" s="194">
        <v>3</v>
      </c>
      <c r="C3" s="206" t="s">
        <v>221</v>
      </c>
      <c r="D3" s="206" t="s">
        <v>389</v>
      </c>
      <c r="E3" s="178" t="s">
        <v>647</v>
      </c>
      <c r="F3" s="179">
        <f t="shared" ref="F3:F10" si="1">IF(E3="23/24",2,0)</f>
        <v>2</v>
      </c>
      <c r="G3" s="136">
        <v>137</v>
      </c>
      <c r="H3" s="136">
        <v>6</v>
      </c>
      <c r="I3" s="246">
        <v>6</v>
      </c>
      <c r="J3" s="195">
        <f t="shared" ref="J3:J10" si="2">IF(ABS((H3-I3)/I3)&lt;=0.1,2,IF(AND(ABS((H3-I3)/I3)&gt;0.1,ABS((H3-I3)/I3)&lt;=0.2),1,0))</f>
        <v>2</v>
      </c>
      <c r="K3" s="205">
        <v>93.333333333333329</v>
      </c>
      <c r="L3" s="195">
        <f t="shared" ref="L3:L10" si="3">IF(K3&gt;90,4,IF(AND(K3&gt;80,K3&lt;=90),3,IF(AND(K3&gt;=50,K3&lt;=80),2,IF(AND(K3&gt;=10,K3&lt;50),1,0))))</f>
        <v>4</v>
      </c>
      <c r="M3" s="189">
        <v>2</v>
      </c>
      <c r="N3" s="223">
        <v>2</v>
      </c>
      <c r="O3" s="223">
        <v>2</v>
      </c>
      <c r="P3" s="179">
        <f t="shared" ref="P3:P10" si="4">SUM(M3:O3)</f>
        <v>6</v>
      </c>
      <c r="Q3" s="178">
        <v>136</v>
      </c>
      <c r="R3" s="178">
        <v>136</v>
      </c>
      <c r="S3" s="197">
        <f t="shared" ref="S3:S10" si="5">ROUND(R3/Q3*100,0)</f>
        <v>100</v>
      </c>
      <c r="T3" s="195">
        <f t="shared" ref="T3:T10" si="6">IF(S3&gt;90,4,IF(AND(S3&gt;80,S3&lt;=90),3,IF(AND(S3&gt;=50,S3&lt;=80),2,IF(AND(S3&gt;=10,S3&lt;50),1,0))))</f>
        <v>4</v>
      </c>
      <c r="U3" s="136">
        <v>231</v>
      </c>
      <c r="V3" s="136">
        <v>100</v>
      </c>
      <c r="W3" s="179">
        <f t="shared" ref="W3:W10" si="7">IF(V3&gt;=90,2,IF(V3&gt;=80,1,0))</f>
        <v>2</v>
      </c>
      <c r="X3" s="247">
        <v>21</v>
      </c>
      <c r="Y3" s="247">
        <v>277</v>
      </c>
      <c r="Z3" s="192">
        <f t="shared" si="0"/>
        <v>20</v>
      </c>
      <c r="AA3" s="192">
        <f t="shared" ref="AA3:AA10" si="8">ROUND(Z3/$Z$2*100,0)</f>
        <v>100</v>
      </c>
    </row>
    <row r="4" spans="1:27" s="198" customFormat="1" ht="30" customHeight="1" x14ac:dyDescent="0.25">
      <c r="A4" s="193" t="s">
        <v>33</v>
      </c>
      <c r="B4" s="194">
        <v>5</v>
      </c>
      <c r="C4" s="206" t="s">
        <v>217</v>
      </c>
      <c r="D4" s="206" t="s">
        <v>391</v>
      </c>
      <c r="E4" s="178" t="s">
        <v>647</v>
      </c>
      <c r="F4" s="179">
        <f t="shared" si="1"/>
        <v>2</v>
      </c>
      <c r="G4" s="136">
        <v>19</v>
      </c>
      <c r="H4" s="136">
        <v>2</v>
      </c>
      <c r="I4" s="246">
        <v>2</v>
      </c>
      <c r="J4" s="195">
        <f t="shared" si="2"/>
        <v>2</v>
      </c>
      <c r="K4" s="205">
        <v>96.666666666666671</v>
      </c>
      <c r="L4" s="195">
        <f t="shared" si="3"/>
        <v>4</v>
      </c>
      <c r="M4" s="189">
        <v>2</v>
      </c>
      <c r="N4" s="223">
        <v>2</v>
      </c>
      <c r="O4" s="223">
        <v>2</v>
      </c>
      <c r="P4" s="179">
        <f t="shared" si="4"/>
        <v>6</v>
      </c>
      <c r="Q4" s="178">
        <v>19</v>
      </c>
      <c r="R4" s="178">
        <v>19</v>
      </c>
      <c r="S4" s="197">
        <f t="shared" si="5"/>
        <v>100</v>
      </c>
      <c r="T4" s="195">
        <f t="shared" si="6"/>
        <v>4</v>
      </c>
      <c r="U4" s="136">
        <v>30</v>
      </c>
      <c r="V4" s="136">
        <v>100</v>
      </c>
      <c r="W4" s="179">
        <f t="shared" si="7"/>
        <v>2</v>
      </c>
      <c r="X4" s="247">
        <v>2</v>
      </c>
      <c r="Y4" s="247">
        <v>57</v>
      </c>
      <c r="Z4" s="192">
        <f t="shared" si="0"/>
        <v>20</v>
      </c>
      <c r="AA4" s="192">
        <f t="shared" si="8"/>
        <v>100</v>
      </c>
    </row>
    <row r="5" spans="1:27" s="198" customFormat="1" ht="30" customHeight="1" x14ac:dyDescent="0.25">
      <c r="A5" s="193" t="s">
        <v>33</v>
      </c>
      <c r="B5" s="194">
        <v>6</v>
      </c>
      <c r="C5" s="206" t="s">
        <v>218</v>
      </c>
      <c r="D5" s="206" t="s">
        <v>386</v>
      </c>
      <c r="E5" s="178" t="s">
        <v>647</v>
      </c>
      <c r="F5" s="179">
        <f t="shared" si="1"/>
        <v>2</v>
      </c>
      <c r="G5" s="136">
        <v>145</v>
      </c>
      <c r="H5" s="136">
        <v>6</v>
      </c>
      <c r="I5" s="246">
        <v>6</v>
      </c>
      <c r="J5" s="195">
        <f t="shared" si="2"/>
        <v>2</v>
      </c>
      <c r="K5" s="205">
        <v>96.666666666666671</v>
      </c>
      <c r="L5" s="195">
        <f t="shared" si="3"/>
        <v>4</v>
      </c>
      <c r="M5" s="189">
        <v>2</v>
      </c>
      <c r="N5" s="223">
        <v>2</v>
      </c>
      <c r="O5" s="223">
        <v>2</v>
      </c>
      <c r="P5" s="179">
        <f t="shared" si="4"/>
        <v>6</v>
      </c>
      <c r="Q5" s="178">
        <v>143</v>
      </c>
      <c r="R5" s="178">
        <v>143</v>
      </c>
      <c r="S5" s="197">
        <f t="shared" si="5"/>
        <v>100</v>
      </c>
      <c r="T5" s="195">
        <f t="shared" si="6"/>
        <v>4</v>
      </c>
      <c r="U5" s="136">
        <v>212</v>
      </c>
      <c r="V5" s="136">
        <v>100</v>
      </c>
      <c r="W5" s="179">
        <f t="shared" si="7"/>
        <v>2</v>
      </c>
      <c r="X5" s="247">
        <v>8</v>
      </c>
      <c r="Y5" s="247">
        <v>474</v>
      </c>
      <c r="Z5" s="192">
        <f t="shared" si="0"/>
        <v>20</v>
      </c>
      <c r="AA5" s="192">
        <f t="shared" si="8"/>
        <v>100</v>
      </c>
    </row>
    <row r="6" spans="1:27" s="198" customFormat="1" ht="30" customHeight="1" x14ac:dyDescent="0.25">
      <c r="A6" s="193" t="s">
        <v>33</v>
      </c>
      <c r="B6" s="194">
        <v>7</v>
      </c>
      <c r="C6" s="206" t="s">
        <v>219</v>
      </c>
      <c r="D6" s="206" t="s">
        <v>392</v>
      </c>
      <c r="E6" s="178" t="s">
        <v>647</v>
      </c>
      <c r="F6" s="179">
        <f t="shared" si="1"/>
        <v>2</v>
      </c>
      <c r="G6" s="136">
        <v>109</v>
      </c>
      <c r="H6" s="136">
        <v>6</v>
      </c>
      <c r="I6" s="246">
        <v>6</v>
      </c>
      <c r="J6" s="195">
        <f t="shared" si="2"/>
        <v>2</v>
      </c>
      <c r="K6" s="205">
        <v>98.333333333333329</v>
      </c>
      <c r="L6" s="195">
        <f t="shared" si="3"/>
        <v>4</v>
      </c>
      <c r="M6" s="189">
        <v>2</v>
      </c>
      <c r="N6" s="223">
        <v>2</v>
      </c>
      <c r="O6" s="223">
        <v>2</v>
      </c>
      <c r="P6" s="179">
        <f t="shared" si="4"/>
        <v>6</v>
      </c>
      <c r="Q6" s="178">
        <v>107</v>
      </c>
      <c r="R6" s="178">
        <v>107</v>
      </c>
      <c r="S6" s="197">
        <f t="shared" si="5"/>
        <v>100</v>
      </c>
      <c r="T6" s="195">
        <f t="shared" si="6"/>
        <v>4</v>
      </c>
      <c r="U6" s="136">
        <v>162</v>
      </c>
      <c r="V6" s="136">
        <v>100</v>
      </c>
      <c r="W6" s="179">
        <f t="shared" si="7"/>
        <v>2</v>
      </c>
      <c r="X6" s="247">
        <v>6</v>
      </c>
      <c r="Y6" s="247">
        <v>114</v>
      </c>
      <c r="Z6" s="192">
        <f t="shared" si="0"/>
        <v>20</v>
      </c>
      <c r="AA6" s="192">
        <f t="shared" si="8"/>
        <v>100</v>
      </c>
    </row>
    <row r="7" spans="1:27" s="198" customFormat="1" ht="30" customHeight="1" x14ac:dyDescent="0.25">
      <c r="A7" s="193" t="s">
        <v>33</v>
      </c>
      <c r="B7" s="194">
        <v>8</v>
      </c>
      <c r="C7" s="206" t="s">
        <v>222</v>
      </c>
      <c r="D7" s="206" t="s">
        <v>387</v>
      </c>
      <c r="E7" s="178" t="s">
        <v>647</v>
      </c>
      <c r="F7" s="179">
        <f t="shared" si="1"/>
        <v>2</v>
      </c>
      <c r="G7" s="136">
        <v>12</v>
      </c>
      <c r="H7" s="136">
        <v>1</v>
      </c>
      <c r="I7" s="246">
        <v>1</v>
      </c>
      <c r="J7" s="195">
        <f t="shared" si="2"/>
        <v>2</v>
      </c>
      <c r="K7" s="205">
        <v>96.666666666666671</v>
      </c>
      <c r="L7" s="195">
        <f t="shared" si="3"/>
        <v>4</v>
      </c>
      <c r="M7" s="189">
        <v>2</v>
      </c>
      <c r="N7" s="223">
        <v>2</v>
      </c>
      <c r="O7" s="223">
        <v>2</v>
      </c>
      <c r="P7" s="179">
        <f t="shared" si="4"/>
        <v>6</v>
      </c>
      <c r="Q7" s="178">
        <v>11</v>
      </c>
      <c r="R7" s="178">
        <v>11</v>
      </c>
      <c r="S7" s="197">
        <f t="shared" si="5"/>
        <v>100</v>
      </c>
      <c r="T7" s="195">
        <f t="shared" si="6"/>
        <v>4</v>
      </c>
      <c r="U7" s="136">
        <v>22</v>
      </c>
      <c r="V7" s="136">
        <v>100</v>
      </c>
      <c r="W7" s="179">
        <f t="shared" si="7"/>
        <v>2</v>
      </c>
      <c r="X7" s="247">
        <v>3</v>
      </c>
      <c r="Y7" s="247">
        <v>78</v>
      </c>
      <c r="Z7" s="192">
        <f t="shared" si="0"/>
        <v>20</v>
      </c>
      <c r="AA7" s="192">
        <f t="shared" si="8"/>
        <v>100</v>
      </c>
    </row>
    <row r="8" spans="1:27" s="198" customFormat="1" ht="30" customHeight="1" x14ac:dyDescent="0.25">
      <c r="A8" s="193" t="s">
        <v>33</v>
      </c>
      <c r="B8" s="194">
        <v>4</v>
      </c>
      <c r="C8" s="206" t="s">
        <v>215</v>
      </c>
      <c r="D8" s="206" t="s">
        <v>390</v>
      </c>
      <c r="E8" s="178" t="s">
        <v>647</v>
      </c>
      <c r="F8" s="179">
        <f t="shared" si="1"/>
        <v>2</v>
      </c>
      <c r="G8" s="136">
        <v>41</v>
      </c>
      <c r="H8" s="136">
        <v>4</v>
      </c>
      <c r="I8" s="246">
        <v>4</v>
      </c>
      <c r="J8" s="195">
        <f t="shared" si="2"/>
        <v>2</v>
      </c>
      <c r="K8" s="205">
        <v>85</v>
      </c>
      <c r="L8" s="195">
        <f t="shared" si="3"/>
        <v>3</v>
      </c>
      <c r="M8" s="189">
        <v>2</v>
      </c>
      <c r="N8" s="223">
        <v>2</v>
      </c>
      <c r="O8" s="223">
        <v>2</v>
      </c>
      <c r="P8" s="179">
        <f t="shared" si="4"/>
        <v>6</v>
      </c>
      <c r="Q8" s="178">
        <v>38</v>
      </c>
      <c r="R8" s="178">
        <v>36</v>
      </c>
      <c r="S8" s="197">
        <f t="shared" si="5"/>
        <v>95</v>
      </c>
      <c r="T8" s="195">
        <f t="shared" si="6"/>
        <v>4</v>
      </c>
      <c r="U8" s="136">
        <v>64</v>
      </c>
      <c r="V8" s="136">
        <v>100</v>
      </c>
      <c r="W8" s="179">
        <f t="shared" si="7"/>
        <v>2</v>
      </c>
      <c r="X8" s="247">
        <v>14</v>
      </c>
      <c r="Y8" s="247">
        <v>72</v>
      </c>
      <c r="Z8" s="192">
        <f t="shared" si="0"/>
        <v>19</v>
      </c>
      <c r="AA8" s="192">
        <f t="shared" si="8"/>
        <v>95</v>
      </c>
    </row>
    <row r="9" spans="1:27" s="198" customFormat="1" ht="30" customHeight="1" x14ac:dyDescent="0.25">
      <c r="A9" s="193" t="s">
        <v>33</v>
      </c>
      <c r="B9" s="194">
        <v>1</v>
      </c>
      <c r="C9" s="206" t="s">
        <v>220</v>
      </c>
      <c r="D9" s="206" t="s">
        <v>388</v>
      </c>
      <c r="E9" s="178" t="s">
        <v>647</v>
      </c>
      <c r="F9" s="179">
        <f t="shared" si="1"/>
        <v>2</v>
      </c>
      <c r="G9" s="136">
        <v>57</v>
      </c>
      <c r="H9" s="136">
        <v>3</v>
      </c>
      <c r="I9" s="246">
        <v>3</v>
      </c>
      <c r="J9" s="195">
        <f t="shared" si="2"/>
        <v>2</v>
      </c>
      <c r="K9" s="205">
        <v>86.666666666666671</v>
      </c>
      <c r="L9" s="195">
        <f t="shared" si="3"/>
        <v>3</v>
      </c>
      <c r="M9" s="189">
        <v>2</v>
      </c>
      <c r="N9" s="223">
        <v>2</v>
      </c>
      <c r="O9" s="223">
        <v>2</v>
      </c>
      <c r="P9" s="179">
        <f t="shared" si="4"/>
        <v>6</v>
      </c>
      <c r="Q9" s="178">
        <v>56</v>
      </c>
      <c r="R9" s="178">
        <v>50</v>
      </c>
      <c r="S9" s="197">
        <f t="shared" si="5"/>
        <v>89</v>
      </c>
      <c r="T9" s="195">
        <f t="shared" si="6"/>
        <v>3</v>
      </c>
      <c r="U9" s="136">
        <v>53</v>
      </c>
      <c r="V9" s="136">
        <v>100</v>
      </c>
      <c r="W9" s="179">
        <f t="shared" si="7"/>
        <v>2</v>
      </c>
      <c r="X9" s="247">
        <v>6</v>
      </c>
      <c r="Y9" s="247">
        <v>39</v>
      </c>
      <c r="Z9" s="192">
        <f t="shared" si="0"/>
        <v>18</v>
      </c>
      <c r="AA9" s="192">
        <f t="shared" si="8"/>
        <v>90</v>
      </c>
    </row>
    <row r="10" spans="1:27" s="198" customFormat="1" ht="30" customHeight="1" x14ac:dyDescent="0.25">
      <c r="A10" s="193" t="s">
        <v>33</v>
      </c>
      <c r="B10" s="194">
        <v>2</v>
      </c>
      <c r="C10" s="206" t="s">
        <v>216</v>
      </c>
      <c r="D10" s="206" t="s">
        <v>393</v>
      </c>
      <c r="E10" s="178" t="s">
        <v>647</v>
      </c>
      <c r="F10" s="179">
        <f t="shared" si="1"/>
        <v>2</v>
      </c>
      <c r="G10" s="136">
        <v>56</v>
      </c>
      <c r="H10" s="136">
        <v>3</v>
      </c>
      <c r="I10" s="246">
        <v>3</v>
      </c>
      <c r="J10" s="195">
        <f t="shared" si="2"/>
        <v>2</v>
      </c>
      <c r="K10" s="205">
        <v>90</v>
      </c>
      <c r="L10" s="195">
        <f t="shared" si="3"/>
        <v>3</v>
      </c>
      <c r="M10" s="189">
        <v>2</v>
      </c>
      <c r="N10" s="223">
        <v>2</v>
      </c>
      <c r="O10" s="223">
        <v>2</v>
      </c>
      <c r="P10" s="179">
        <f t="shared" si="4"/>
        <v>6</v>
      </c>
      <c r="Q10" s="178">
        <v>54</v>
      </c>
      <c r="R10" s="178">
        <v>46</v>
      </c>
      <c r="S10" s="197">
        <f t="shared" si="5"/>
        <v>85</v>
      </c>
      <c r="T10" s="195">
        <f t="shared" si="6"/>
        <v>3</v>
      </c>
      <c r="U10" s="136">
        <v>78</v>
      </c>
      <c r="V10" s="136">
        <v>100</v>
      </c>
      <c r="W10" s="179">
        <f t="shared" si="7"/>
        <v>2</v>
      </c>
      <c r="X10" s="247">
        <v>10</v>
      </c>
      <c r="Y10" s="247">
        <v>147</v>
      </c>
      <c r="Z10" s="192">
        <f t="shared" si="0"/>
        <v>18</v>
      </c>
      <c r="AA10" s="192">
        <f t="shared" si="8"/>
        <v>90</v>
      </c>
    </row>
    <row r="11" spans="1:27" s="69" customFormat="1" ht="30" customHeight="1" x14ac:dyDescent="0.25">
      <c r="A11" s="66"/>
      <c r="B11" s="66"/>
      <c r="C11" s="58" t="s">
        <v>52</v>
      </c>
      <c r="D11" s="116"/>
      <c r="E11" s="66"/>
      <c r="F11" s="64"/>
      <c r="G11" s="70">
        <f>SUM(G3:G10)</f>
        <v>576</v>
      </c>
      <c r="H11" s="70">
        <f>SUM(H3:H10)</f>
        <v>31</v>
      </c>
      <c r="I11" s="70">
        <f>SUM(I3:I10)</f>
        <v>31</v>
      </c>
      <c r="J11" s="64"/>
      <c r="K11" s="68"/>
      <c r="L11" s="64"/>
      <c r="M11" s="56"/>
      <c r="N11" s="56"/>
      <c r="O11" s="56"/>
      <c r="P11" s="64"/>
      <c r="Q11" s="66"/>
      <c r="R11" s="66"/>
      <c r="S11" s="66"/>
      <c r="T11" s="64"/>
      <c r="Z11" s="65"/>
      <c r="AA11" s="65"/>
    </row>
    <row r="12" spans="1:27" ht="15.75" thickBot="1" x14ac:dyDescent="0.3">
      <c r="M12" s="27"/>
      <c r="N12" s="27"/>
      <c r="O12" s="27"/>
    </row>
    <row r="13" spans="1:27" ht="16.5" thickBot="1" x14ac:dyDescent="0.3">
      <c r="D13" s="112"/>
      <c r="E13" s="126"/>
      <c r="F13" s="127"/>
      <c r="M13" s="56"/>
      <c r="N13" s="56"/>
      <c r="O13" s="56"/>
      <c r="V13" s="48" t="s">
        <v>51</v>
      </c>
      <c r="W13" s="49"/>
      <c r="X13" s="49"/>
      <c r="Y13" s="50"/>
      <c r="Z13" s="43">
        <f>AVERAGE(Z3:Z10)</f>
        <v>19.375</v>
      </c>
      <c r="AA13" s="44">
        <f>ROUND(Z13/$Z$2*100,0)</f>
        <v>97</v>
      </c>
    </row>
    <row r="14" spans="1:27" x14ac:dyDescent="0.25">
      <c r="D14" s="112"/>
      <c r="E14" s="126"/>
      <c r="F14" s="127"/>
      <c r="M14" s="27"/>
      <c r="N14" s="27"/>
      <c r="O14" s="27"/>
    </row>
    <row r="15" spans="1:27" x14ac:dyDescent="0.25">
      <c r="D15" s="112"/>
      <c r="E15" s="126"/>
      <c r="F15" s="127"/>
      <c r="M15" s="56"/>
      <c r="N15" s="56"/>
      <c r="O15" s="56"/>
    </row>
    <row r="16" spans="1:27" x14ac:dyDescent="0.25">
      <c r="D16" s="112"/>
      <c r="E16" s="126"/>
      <c r="F16" s="127"/>
      <c r="M16" s="143"/>
      <c r="N16" s="143"/>
      <c r="O16" s="143"/>
    </row>
    <row r="17" spans="4:15" x14ac:dyDescent="0.25">
      <c r="D17" s="112"/>
      <c r="E17" s="126"/>
      <c r="F17" s="127"/>
      <c r="M17" s="27"/>
      <c r="N17" s="27"/>
      <c r="O17" s="27"/>
    </row>
    <row r="18" spans="4:15" x14ac:dyDescent="0.25">
      <c r="D18" s="112"/>
      <c r="E18" s="126"/>
      <c r="F18" s="127"/>
      <c r="M18" s="56"/>
      <c r="N18" s="56"/>
      <c r="O18" s="56"/>
    </row>
    <row r="19" spans="4:15" x14ac:dyDescent="0.25">
      <c r="D19" s="112"/>
      <c r="E19" s="126"/>
      <c r="F19" s="127"/>
      <c r="M19" s="27"/>
      <c r="N19" s="27"/>
      <c r="O19" s="27"/>
    </row>
    <row r="20" spans="4:15" x14ac:dyDescent="0.25">
      <c r="D20" s="112"/>
      <c r="E20" s="126"/>
      <c r="F20" s="127"/>
    </row>
    <row r="21" spans="4:15" x14ac:dyDescent="0.25">
      <c r="D21" s="127"/>
      <c r="E21" s="127"/>
      <c r="F21" s="127"/>
    </row>
    <row r="22" spans="4:15" x14ac:dyDescent="0.25">
      <c r="D22" s="127"/>
      <c r="E22" s="127"/>
      <c r="F22" s="127"/>
    </row>
  </sheetData>
  <sortState ref="A1:AA11">
    <sortCondition descending="1" ref="AA3"/>
  </sortState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D57"/>
  <sheetViews>
    <sheetView zoomScale="66" zoomScaleNormal="66" zoomScalePageLayoutView="85" workbookViewId="0">
      <pane xSplit="3" ySplit="2" topLeftCell="F57" activePane="bottomRight" state="frozen"/>
      <selection activeCell="Z35" sqref="Z35"/>
      <selection pane="topRight" activeCell="Z35" sqref="Z35"/>
      <selection pane="bottomLeft" activeCell="Z35" sqref="Z35"/>
      <selection pane="bottomRight" activeCell="N72" sqref="N72"/>
    </sheetView>
  </sheetViews>
  <sheetFormatPr defaultColWidth="8.85546875" defaultRowHeight="15" x14ac:dyDescent="0.25"/>
  <cols>
    <col min="1" max="1" width="41.28515625" style="110" customWidth="1"/>
    <col min="2" max="2" width="4.42578125" style="110" customWidth="1"/>
    <col min="3" max="3" width="47.42578125" style="110" customWidth="1"/>
    <col min="4" max="4" width="30.42578125" style="110" customWidth="1"/>
    <col min="5" max="5" width="16.42578125" style="110" customWidth="1"/>
    <col min="6" max="6" width="5.7109375" style="110" customWidth="1"/>
    <col min="7" max="7" width="12.28515625" style="110" customWidth="1"/>
    <col min="8" max="8" width="12.140625" style="110" customWidth="1"/>
    <col min="9" max="9" width="15.85546875" style="110" customWidth="1"/>
    <col min="10" max="10" width="7.42578125" style="110" customWidth="1"/>
    <col min="11" max="11" width="14" style="110" customWidth="1"/>
    <col min="12" max="12" width="5.7109375" style="110" customWidth="1"/>
    <col min="13" max="13" width="15.85546875" customWidth="1"/>
    <col min="14" max="14" width="15.42578125" customWidth="1"/>
    <col min="15" max="15" width="16" customWidth="1"/>
    <col min="16" max="16" width="5.7109375" style="110" customWidth="1"/>
    <col min="17" max="17" width="15.28515625" style="110" customWidth="1"/>
    <col min="18" max="18" width="14.42578125" style="110" customWidth="1"/>
    <col min="19" max="19" width="11.7109375" style="110" customWidth="1"/>
    <col min="20" max="20" width="6.7109375" style="110" customWidth="1"/>
    <col min="21" max="21" width="13" style="110" customWidth="1"/>
    <col min="22" max="22" width="13.85546875" style="110" customWidth="1"/>
    <col min="23" max="23" width="6.42578125" style="110" customWidth="1"/>
    <col min="24" max="24" width="14.42578125" style="111" customWidth="1"/>
    <col min="25" max="25" width="13.28515625" style="111" customWidth="1"/>
    <col min="26" max="26" width="8.28515625" style="111" customWidth="1"/>
    <col min="27" max="27" width="7.42578125" style="110" customWidth="1"/>
    <col min="28" max="29" width="8.85546875" style="110" customWidth="1"/>
    <col min="30" max="16384" width="8.85546875" style="110"/>
  </cols>
  <sheetData>
    <row r="1" spans="1:30" s="109" customFormat="1" ht="120" x14ac:dyDescent="0.25">
      <c r="A1" s="74" t="s">
        <v>35</v>
      </c>
      <c r="B1" s="108"/>
      <c r="C1" s="75" t="s">
        <v>36</v>
      </c>
      <c r="D1" s="75" t="s">
        <v>265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655</v>
      </c>
      <c r="N1" s="5" t="s">
        <v>656</v>
      </c>
      <c r="O1" s="5" t="s">
        <v>657</v>
      </c>
      <c r="P1" s="11" t="s">
        <v>658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243</v>
      </c>
      <c r="V1" s="5" t="s">
        <v>244</v>
      </c>
      <c r="W1" s="11" t="s">
        <v>245</v>
      </c>
      <c r="X1" s="5" t="s">
        <v>246</v>
      </c>
      <c r="Y1" s="5" t="s">
        <v>247</v>
      </c>
      <c r="Z1" s="14" t="s">
        <v>646</v>
      </c>
      <c r="AA1" s="14" t="s">
        <v>50</v>
      </c>
    </row>
    <row r="2" spans="1:30" s="109" customFormat="1" x14ac:dyDescent="0.25">
      <c r="A2" s="10" t="s">
        <v>654</v>
      </c>
      <c r="B2" s="120"/>
      <c r="C2" s="119"/>
      <c r="D2" s="119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222">
        <v>2</v>
      </c>
      <c r="O2" s="222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 t="shared" ref="Z2:Z33" si="0">F2+J2+L2+P2+T2+W2</f>
        <v>20</v>
      </c>
      <c r="AA2" s="13">
        <v>100</v>
      </c>
    </row>
    <row r="3" spans="1:30" ht="30" customHeight="1" x14ac:dyDescent="0.25">
      <c r="A3" s="76" t="s">
        <v>34</v>
      </c>
      <c r="B3" s="77">
        <v>1</v>
      </c>
      <c r="C3" s="138" t="s">
        <v>593</v>
      </c>
      <c r="D3" s="153" t="s">
        <v>410</v>
      </c>
      <c r="E3" s="137" t="s">
        <v>647</v>
      </c>
      <c r="F3" s="71">
        <f t="shared" ref="F3:F34" si="1">IF(E3="23/24",2,0)</f>
        <v>2</v>
      </c>
      <c r="G3" s="136">
        <v>396</v>
      </c>
      <c r="H3" s="136">
        <v>18</v>
      </c>
      <c r="I3" s="148">
        <v>18</v>
      </c>
      <c r="J3" s="71">
        <f t="shared" ref="J3:J34" si="2">IF(ABS((H3-I3)/I3)&lt;=0.1,2,IF(AND(ABS((H3-I3)/I3)&gt;0.1,ABS((H3-I3)/I3)&lt;=0.2),1,0))</f>
        <v>2</v>
      </c>
      <c r="K3" s="146">
        <v>98.3</v>
      </c>
      <c r="L3" s="71">
        <f t="shared" ref="L3:L34" si="3">IF(K3&gt;90,4,IF(AND(K3&gt;80,K3&lt;=90),3,IF(AND(K3&gt;=50,K3&lt;=80),2,IF(AND(K3&gt;=10,K3&lt;50),1,0))))</f>
        <v>4</v>
      </c>
      <c r="M3" s="142">
        <v>2</v>
      </c>
      <c r="N3" s="223">
        <v>2</v>
      </c>
      <c r="O3" s="223">
        <v>2</v>
      </c>
      <c r="P3" s="147">
        <f t="shared" ref="P3:P34" si="4">SUM(M3:O3)</f>
        <v>6</v>
      </c>
      <c r="Q3" s="136">
        <v>368</v>
      </c>
      <c r="R3" s="136">
        <v>362</v>
      </c>
      <c r="S3" s="63">
        <f t="shared" ref="S3:S34" si="5">ROUND(R3/Q3*100,0)</f>
        <v>98</v>
      </c>
      <c r="T3" s="71">
        <f t="shared" ref="T3:T34" si="6">IF(S3&gt;90,4,IF(AND(S3&gt;80,S3&lt;=90),3,IF(AND(S3&gt;=50,S3&lt;=80),2,IF(AND(S3&gt;=10,S3&lt;50),1,0))))</f>
        <v>4</v>
      </c>
      <c r="U3" s="136">
        <v>511</v>
      </c>
      <c r="V3" s="136">
        <v>100</v>
      </c>
      <c r="W3" s="12">
        <f t="shared" ref="W3:W34" si="7">IF(V3&gt;=90,2,IF(V3&gt;=80,1,0))</f>
        <v>2</v>
      </c>
      <c r="X3" s="247">
        <v>104</v>
      </c>
      <c r="Y3" s="247">
        <v>215</v>
      </c>
      <c r="Z3" s="16">
        <f t="shared" si="0"/>
        <v>20</v>
      </c>
      <c r="AA3" s="16">
        <f t="shared" ref="AA3:AA34" si="8">ROUND(Z3/$Z$2*100,0)</f>
        <v>100</v>
      </c>
      <c r="AD3" s="111"/>
    </row>
    <row r="4" spans="1:30" ht="30" customHeight="1" x14ac:dyDescent="0.25">
      <c r="A4" s="76" t="s">
        <v>34</v>
      </c>
      <c r="B4" s="77">
        <v>2</v>
      </c>
      <c r="C4" s="138" t="s">
        <v>224</v>
      </c>
      <c r="D4" s="153" t="s">
        <v>421</v>
      </c>
      <c r="E4" s="137" t="s">
        <v>647</v>
      </c>
      <c r="F4" s="71">
        <f t="shared" si="1"/>
        <v>2</v>
      </c>
      <c r="G4" s="136">
        <v>498</v>
      </c>
      <c r="H4" s="136">
        <v>22</v>
      </c>
      <c r="I4" s="148">
        <v>22</v>
      </c>
      <c r="J4" s="71">
        <f t="shared" si="2"/>
        <v>2</v>
      </c>
      <c r="K4" s="146">
        <v>98.3</v>
      </c>
      <c r="L4" s="71">
        <f t="shared" si="3"/>
        <v>4</v>
      </c>
      <c r="M4" s="142">
        <v>2</v>
      </c>
      <c r="N4" s="223">
        <v>2</v>
      </c>
      <c r="O4" s="223">
        <v>2</v>
      </c>
      <c r="P4" s="147">
        <f t="shared" si="4"/>
        <v>6</v>
      </c>
      <c r="Q4" s="136">
        <v>489</v>
      </c>
      <c r="R4" s="136">
        <v>487</v>
      </c>
      <c r="S4" s="63">
        <f t="shared" si="5"/>
        <v>100</v>
      </c>
      <c r="T4" s="71">
        <f t="shared" si="6"/>
        <v>4</v>
      </c>
      <c r="U4" s="136">
        <v>686</v>
      </c>
      <c r="V4" s="136">
        <v>100</v>
      </c>
      <c r="W4" s="12">
        <f t="shared" si="7"/>
        <v>2</v>
      </c>
      <c r="X4" s="247">
        <v>193</v>
      </c>
      <c r="Y4" s="247">
        <v>314</v>
      </c>
      <c r="Z4" s="16">
        <f t="shared" si="0"/>
        <v>20</v>
      </c>
      <c r="AA4" s="16">
        <f t="shared" si="8"/>
        <v>100</v>
      </c>
      <c r="AD4" s="111"/>
    </row>
    <row r="5" spans="1:30" ht="30" customHeight="1" x14ac:dyDescent="0.25">
      <c r="A5" s="76" t="s">
        <v>34</v>
      </c>
      <c r="B5" s="77">
        <v>4</v>
      </c>
      <c r="C5" s="138" t="s">
        <v>225</v>
      </c>
      <c r="D5" s="153" t="s">
        <v>432</v>
      </c>
      <c r="E5" s="137" t="s">
        <v>647</v>
      </c>
      <c r="F5" s="71">
        <f t="shared" si="1"/>
        <v>2</v>
      </c>
      <c r="G5" s="136">
        <v>161</v>
      </c>
      <c r="H5" s="136">
        <v>6</v>
      </c>
      <c r="I5" s="148">
        <v>6</v>
      </c>
      <c r="J5" s="71">
        <f t="shared" si="2"/>
        <v>2</v>
      </c>
      <c r="K5" s="146">
        <v>96.7</v>
      </c>
      <c r="L5" s="71">
        <f t="shared" si="3"/>
        <v>4</v>
      </c>
      <c r="M5" s="142">
        <v>2</v>
      </c>
      <c r="N5" s="223">
        <v>2</v>
      </c>
      <c r="O5" s="223">
        <v>2</v>
      </c>
      <c r="P5" s="147">
        <f t="shared" si="4"/>
        <v>6</v>
      </c>
      <c r="Q5" s="136">
        <v>158</v>
      </c>
      <c r="R5" s="136">
        <v>151</v>
      </c>
      <c r="S5" s="63">
        <f t="shared" si="5"/>
        <v>96</v>
      </c>
      <c r="T5" s="71">
        <f t="shared" si="6"/>
        <v>4</v>
      </c>
      <c r="U5" s="136">
        <v>205</v>
      </c>
      <c r="V5" s="136">
        <v>100</v>
      </c>
      <c r="W5" s="12">
        <f t="shared" si="7"/>
        <v>2</v>
      </c>
      <c r="X5" s="247">
        <v>30</v>
      </c>
      <c r="Y5" s="247">
        <v>63</v>
      </c>
      <c r="Z5" s="16">
        <f t="shared" si="0"/>
        <v>20</v>
      </c>
      <c r="AA5" s="16">
        <f t="shared" si="8"/>
        <v>100</v>
      </c>
      <c r="AD5" s="111"/>
    </row>
    <row r="6" spans="1:30" ht="30" customHeight="1" x14ac:dyDescent="0.25">
      <c r="A6" s="76" t="s">
        <v>34</v>
      </c>
      <c r="B6" s="77">
        <v>6</v>
      </c>
      <c r="C6" s="138" t="s">
        <v>597</v>
      </c>
      <c r="D6" s="153" t="s">
        <v>426</v>
      </c>
      <c r="E6" s="137" t="s">
        <v>647</v>
      </c>
      <c r="F6" s="71">
        <f t="shared" si="1"/>
        <v>2</v>
      </c>
      <c r="G6" s="136">
        <v>308</v>
      </c>
      <c r="H6" s="136">
        <v>13</v>
      </c>
      <c r="I6" s="148">
        <v>13</v>
      </c>
      <c r="J6" s="71">
        <f t="shared" si="2"/>
        <v>2</v>
      </c>
      <c r="K6" s="146">
        <v>96.7</v>
      </c>
      <c r="L6" s="71">
        <f t="shared" si="3"/>
        <v>4</v>
      </c>
      <c r="M6" s="142">
        <v>2</v>
      </c>
      <c r="N6" s="223">
        <v>2</v>
      </c>
      <c r="O6" s="223">
        <v>2</v>
      </c>
      <c r="P6" s="147">
        <f t="shared" si="4"/>
        <v>6</v>
      </c>
      <c r="Q6" s="136">
        <v>299</v>
      </c>
      <c r="R6" s="136">
        <v>292</v>
      </c>
      <c r="S6" s="63">
        <f t="shared" si="5"/>
        <v>98</v>
      </c>
      <c r="T6" s="71">
        <f t="shared" si="6"/>
        <v>4</v>
      </c>
      <c r="U6" s="136">
        <v>328</v>
      </c>
      <c r="V6" s="136">
        <v>100</v>
      </c>
      <c r="W6" s="12">
        <f t="shared" si="7"/>
        <v>2</v>
      </c>
      <c r="X6" s="247">
        <v>43</v>
      </c>
      <c r="Y6" s="247">
        <v>287</v>
      </c>
      <c r="Z6" s="16">
        <f t="shared" si="0"/>
        <v>20</v>
      </c>
      <c r="AA6" s="16">
        <f t="shared" si="8"/>
        <v>100</v>
      </c>
      <c r="AD6" s="111"/>
    </row>
    <row r="7" spans="1:30" ht="30" customHeight="1" x14ac:dyDescent="0.25">
      <c r="A7" s="76" t="s">
        <v>34</v>
      </c>
      <c r="B7" s="77">
        <v>8</v>
      </c>
      <c r="C7" s="138" t="s">
        <v>598</v>
      </c>
      <c r="D7" s="153" t="s">
        <v>395</v>
      </c>
      <c r="E7" s="137" t="s">
        <v>647</v>
      </c>
      <c r="F7" s="71">
        <f t="shared" si="1"/>
        <v>2</v>
      </c>
      <c r="G7" s="136">
        <v>262</v>
      </c>
      <c r="H7" s="136">
        <v>12</v>
      </c>
      <c r="I7" s="148">
        <v>12</v>
      </c>
      <c r="J7" s="71">
        <f t="shared" si="2"/>
        <v>2</v>
      </c>
      <c r="K7" s="146">
        <v>98.3</v>
      </c>
      <c r="L7" s="71">
        <f t="shared" si="3"/>
        <v>4</v>
      </c>
      <c r="M7" s="142">
        <v>2</v>
      </c>
      <c r="N7" s="223">
        <v>2</v>
      </c>
      <c r="O7" s="223">
        <v>2</v>
      </c>
      <c r="P7" s="147">
        <f t="shared" si="4"/>
        <v>6</v>
      </c>
      <c r="Q7" s="136">
        <v>257</v>
      </c>
      <c r="R7" s="136">
        <v>251</v>
      </c>
      <c r="S7" s="63">
        <f t="shared" si="5"/>
        <v>98</v>
      </c>
      <c r="T7" s="71">
        <f t="shared" si="6"/>
        <v>4</v>
      </c>
      <c r="U7" s="136">
        <v>382</v>
      </c>
      <c r="V7" s="136">
        <v>100</v>
      </c>
      <c r="W7" s="12">
        <f t="shared" si="7"/>
        <v>2</v>
      </c>
      <c r="X7" s="247">
        <v>48</v>
      </c>
      <c r="Y7" s="247">
        <v>282</v>
      </c>
      <c r="Z7" s="16">
        <f t="shared" si="0"/>
        <v>20</v>
      </c>
      <c r="AA7" s="16">
        <f t="shared" si="8"/>
        <v>100</v>
      </c>
      <c r="AD7" s="111"/>
    </row>
    <row r="8" spans="1:30" ht="30" customHeight="1" x14ac:dyDescent="0.25">
      <c r="A8" s="76" t="s">
        <v>34</v>
      </c>
      <c r="B8" s="77">
        <v>9</v>
      </c>
      <c r="C8" s="138" t="s">
        <v>228</v>
      </c>
      <c r="D8" s="153" t="s">
        <v>412</v>
      </c>
      <c r="E8" s="137" t="s">
        <v>647</v>
      </c>
      <c r="F8" s="71">
        <f t="shared" si="1"/>
        <v>2</v>
      </c>
      <c r="G8" s="136">
        <v>296</v>
      </c>
      <c r="H8" s="136">
        <v>13</v>
      </c>
      <c r="I8" s="148">
        <v>13</v>
      </c>
      <c r="J8" s="71">
        <f t="shared" si="2"/>
        <v>2</v>
      </c>
      <c r="K8" s="146">
        <v>96.7</v>
      </c>
      <c r="L8" s="71">
        <f t="shared" si="3"/>
        <v>4</v>
      </c>
      <c r="M8" s="142">
        <v>2</v>
      </c>
      <c r="N8" s="223">
        <v>2</v>
      </c>
      <c r="O8" s="223">
        <v>2</v>
      </c>
      <c r="P8" s="147">
        <f t="shared" si="4"/>
        <v>6</v>
      </c>
      <c r="Q8" s="136">
        <v>289</v>
      </c>
      <c r="R8" s="136">
        <v>287</v>
      </c>
      <c r="S8" s="63">
        <f t="shared" si="5"/>
        <v>99</v>
      </c>
      <c r="T8" s="71">
        <f t="shared" si="6"/>
        <v>4</v>
      </c>
      <c r="U8" s="136">
        <v>403</v>
      </c>
      <c r="V8" s="136">
        <v>100</v>
      </c>
      <c r="W8" s="12">
        <f t="shared" si="7"/>
        <v>2</v>
      </c>
      <c r="X8" s="247">
        <v>66</v>
      </c>
      <c r="Y8" s="247">
        <v>189</v>
      </c>
      <c r="Z8" s="16">
        <f t="shared" si="0"/>
        <v>20</v>
      </c>
      <c r="AA8" s="16">
        <f t="shared" si="8"/>
        <v>100</v>
      </c>
      <c r="AD8" s="111"/>
    </row>
    <row r="9" spans="1:30" ht="30" customHeight="1" x14ac:dyDescent="0.25">
      <c r="A9" s="76" t="s">
        <v>34</v>
      </c>
      <c r="B9" s="77">
        <v>10</v>
      </c>
      <c r="C9" s="138" t="s">
        <v>599</v>
      </c>
      <c r="D9" s="153" t="s">
        <v>408</v>
      </c>
      <c r="E9" s="137" t="s">
        <v>647</v>
      </c>
      <c r="F9" s="71">
        <f t="shared" si="1"/>
        <v>2</v>
      </c>
      <c r="G9" s="136">
        <v>173</v>
      </c>
      <c r="H9" s="136">
        <v>12</v>
      </c>
      <c r="I9" s="148">
        <v>12</v>
      </c>
      <c r="J9" s="71">
        <f t="shared" si="2"/>
        <v>2</v>
      </c>
      <c r="K9" s="146">
        <v>93.3</v>
      </c>
      <c r="L9" s="71">
        <f t="shared" si="3"/>
        <v>4</v>
      </c>
      <c r="M9" s="142">
        <v>2</v>
      </c>
      <c r="N9" s="223">
        <v>2</v>
      </c>
      <c r="O9" s="223">
        <v>2</v>
      </c>
      <c r="P9" s="147">
        <f t="shared" si="4"/>
        <v>6</v>
      </c>
      <c r="Q9" s="136">
        <v>172</v>
      </c>
      <c r="R9" s="136">
        <v>167</v>
      </c>
      <c r="S9" s="63">
        <f t="shared" si="5"/>
        <v>97</v>
      </c>
      <c r="T9" s="71">
        <f t="shared" si="6"/>
        <v>4</v>
      </c>
      <c r="U9" s="136">
        <v>229</v>
      </c>
      <c r="V9" s="136">
        <v>100</v>
      </c>
      <c r="W9" s="12">
        <f t="shared" si="7"/>
        <v>2</v>
      </c>
      <c r="X9" s="247">
        <v>28</v>
      </c>
      <c r="Y9" s="247">
        <v>164</v>
      </c>
      <c r="Z9" s="16">
        <f t="shared" si="0"/>
        <v>20</v>
      </c>
      <c r="AA9" s="16">
        <f t="shared" si="8"/>
        <v>100</v>
      </c>
      <c r="AD9" s="111"/>
    </row>
    <row r="10" spans="1:30" ht="30" customHeight="1" x14ac:dyDescent="0.25">
      <c r="A10" s="76" t="s">
        <v>34</v>
      </c>
      <c r="B10" s="77">
        <v>11</v>
      </c>
      <c r="C10" s="138" t="s">
        <v>600</v>
      </c>
      <c r="D10" s="153" t="s">
        <v>409</v>
      </c>
      <c r="E10" s="137" t="s">
        <v>647</v>
      </c>
      <c r="F10" s="71">
        <f t="shared" si="1"/>
        <v>2</v>
      </c>
      <c r="G10" s="136">
        <v>271</v>
      </c>
      <c r="H10" s="136">
        <v>12</v>
      </c>
      <c r="I10" s="148">
        <v>12</v>
      </c>
      <c r="J10" s="71">
        <f t="shared" si="2"/>
        <v>2</v>
      </c>
      <c r="K10" s="146">
        <v>98.3</v>
      </c>
      <c r="L10" s="71">
        <f t="shared" si="3"/>
        <v>4</v>
      </c>
      <c r="M10" s="142">
        <v>2</v>
      </c>
      <c r="N10" s="223">
        <v>2</v>
      </c>
      <c r="O10" s="223">
        <v>2</v>
      </c>
      <c r="P10" s="147">
        <f t="shared" si="4"/>
        <v>6</v>
      </c>
      <c r="Q10" s="136">
        <v>265</v>
      </c>
      <c r="R10" s="136">
        <v>264</v>
      </c>
      <c r="S10" s="63">
        <f t="shared" si="5"/>
        <v>100</v>
      </c>
      <c r="T10" s="71">
        <f t="shared" si="6"/>
        <v>4</v>
      </c>
      <c r="U10" s="136">
        <v>378</v>
      </c>
      <c r="V10" s="136">
        <v>100</v>
      </c>
      <c r="W10" s="12">
        <f t="shared" si="7"/>
        <v>2</v>
      </c>
      <c r="X10" s="247">
        <v>69</v>
      </c>
      <c r="Y10" s="247">
        <v>108</v>
      </c>
      <c r="Z10" s="16">
        <f t="shared" si="0"/>
        <v>20</v>
      </c>
      <c r="AA10" s="16">
        <f t="shared" si="8"/>
        <v>100</v>
      </c>
      <c r="AD10" s="111"/>
    </row>
    <row r="11" spans="1:30" ht="30" customHeight="1" x14ac:dyDescent="0.25">
      <c r="A11" s="76" t="s">
        <v>34</v>
      </c>
      <c r="B11" s="77">
        <v>13</v>
      </c>
      <c r="C11" s="138" t="s">
        <v>229</v>
      </c>
      <c r="D11" s="153" t="s">
        <v>422</v>
      </c>
      <c r="E11" s="137" t="s">
        <v>647</v>
      </c>
      <c r="F11" s="71">
        <f t="shared" si="1"/>
        <v>2</v>
      </c>
      <c r="G11" s="136">
        <v>318</v>
      </c>
      <c r="H11" s="136">
        <v>12</v>
      </c>
      <c r="I11" s="148">
        <v>12</v>
      </c>
      <c r="J11" s="71">
        <f t="shared" si="2"/>
        <v>2</v>
      </c>
      <c r="K11" s="146">
        <v>96.7</v>
      </c>
      <c r="L11" s="71">
        <f t="shared" si="3"/>
        <v>4</v>
      </c>
      <c r="M11" s="142">
        <v>2</v>
      </c>
      <c r="N11" s="223">
        <v>2</v>
      </c>
      <c r="O11" s="223">
        <v>2</v>
      </c>
      <c r="P11" s="147">
        <f t="shared" si="4"/>
        <v>6</v>
      </c>
      <c r="Q11" s="136">
        <v>314</v>
      </c>
      <c r="R11" s="136">
        <v>314</v>
      </c>
      <c r="S11" s="63">
        <f t="shared" si="5"/>
        <v>100</v>
      </c>
      <c r="T11" s="71">
        <f t="shared" si="6"/>
        <v>4</v>
      </c>
      <c r="U11" s="136">
        <v>311</v>
      </c>
      <c r="V11" s="136">
        <v>100</v>
      </c>
      <c r="W11" s="12">
        <f t="shared" si="7"/>
        <v>2</v>
      </c>
      <c r="X11" s="247">
        <v>105</v>
      </c>
      <c r="Y11" s="247">
        <v>264</v>
      </c>
      <c r="Z11" s="16">
        <f t="shared" si="0"/>
        <v>20</v>
      </c>
      <c r="AA11" s="16">
        <f t="shared" si="8"/>
        <v>100</v>
      </c>
      <c r="AD11" s="111"/>
    </row>
    <row r="12" spans="1:30" ht="30" customHeight="1" x14ac:dyDescent="0.25">
      <c r="A12" s="76" t="s">
        <v>34</v>
      </c>
      <c r="B12" s="77">
        <v>14</v>
      </c>
      <c r="C12" s="138" t="s">
        <v>230</v>
      </c>
      <c r="D12" s="153" t="s">
        <v>440</v>
      </c>
      <c r="E12" s="137" t="s">
        <v>647</v>
      </c>
      <c r="F12" s="71">
        <f t="shared" si="1"/>
        <v>2</v>
      </c>
      <c r="G12" s="136">
        <v>298</v>
      </c>
      <c r="H12" s="136">
        <v>12</v>
      </c>
      <c r="I12" s="148">
        <v>12</v>
      </c>
      <c r="J12" s="71">
        <f t="shared" si="2"/>
        <v>2</v>
      </c>
      <c r="K12" s="146">
        <v>95</v>
      </c>
      <c r="L12" s="71">
        <f t="shared" si="3"/>
        <v>4</v>
      </c>
      <c r="M12" s="142">
        <v>2</v>
      </c>
      <c r="N12" s="223">
        <v>2</v>
      </c>
      <c r="O12" s="223">
        <v>2</v>
      </c>
      <c r="P12" s="147">
        <f t="shared" si="4"/>
        <v>6</v>
      </c>
      <c r="Q12" s="136">
        <v>290</v>
      </c>
      <c r="R12" s="136">
        <v>279</v>
      </c>
      <c r="S12" s="63">
        <f t="shared" si="5"/>
        <v>96</v>
      </c>
      <c r="T12" s="71">
        <f t="shared" si="6"/>
        <v>4</v>
      </c>
      <c r="U12" s="136">
        <v>430</v>
      </c>
      <c r="V12" s="136">
        <v>100</v>
      </c>
      <c r="W12" s="12">
        <f t="shared" si="7"/>
        <v>2</v>
      </c>
      <c r="X12" s="247">
        <v>41</v>
      </c>
      <c r="Y12" s="247">
        <v>156</v>
      </c>
      <c r="Z12" s="16">
        <f t="shared" si="0"/>
        <v>20</v>
      </c>
      <c r="AA12" s="16">
        <f t="shared" si="8"/>
        <v>100</v>
      </c>
      <c r="AD12" s="111"/>
    </row>
    <row r="13" spans="1:30" ht="30" customHeight="1" x14ac:dyDescent="0.25">
      <c r="A13" s="76" t="s">
        <v>34</v>
      </c>
      <c r="B13" s="77">
        <v>17</v>
      </c>
      <c r="C13" s="138" t="s">
        <v>231</v>
      </c>
      <c r="D13" s="153" t="s">
        <v>427</v>
      </c>
      <c r="E13" s="137" t="s">
        <v>647</v>
      </c>
      <c r="F13" s="71">
        <f t="shared" si="1"/>
        <v>2</v>
      </c>
      <c r="G13" s="136">
        <v>180</v>
      </c>
      <c r="H13" s="136">
        <v>8</v>
      </c>
      <c r="I13" s="148">
        <v>8</v>
      </c>
      <c r="J13" s="71">
        <f t="shared" si="2"/>
        <v>2</v>
      </c>
      <c r="K13" s="146">
        <v>96.7</v>
      </c>
      <c r="L13" s="71">
        <f t="shared" si="3"/>
        <v>4</v>
      </c>
      <c r="M13" s="142">
        <v>2</v>
      </c>
      <c r="N13" s="223">
        <v>2</v>
      </c>
      <c r="O13" s="223">
        <v>2</v>
      </c>
      <c r="P13" s="147">
        <f t="shared" si="4"/>
        <v>6</v>
      </c>
      <c r="Q13" s="136">
        <v>178</v>
      </c>
      <c r="R13" s="136">
        <v>178</v>
      </c>
      <c r="S13" s="63">
        <f t="shared" si="5"/>
        <v>100</v>
      </c>
      <c r="T13" s="71">
        <f t="shared" si="6"/>
        <v>4</v>
      </c>
      <c r="U13" s="136">
        <v>190</v>
      </c>
      <c r="V13" s="136">
        <v>100</v>
      </c>
      <c r="W13" s="12">
        <f t="shared" si="7"/>
        <v>2</v>
      </c>
      <c r="X13" s="247">
        <v>62</v>
      </c>
      <c r="Y13" s="247">
        <v>555</v>
      </c>
      <c r="Z13" s="16">
        <f t="shared" si="0"/>
        <v>20</v>
      </c>
      <c r="AA13" s="16">
        <f t="shared" si="8"/>
        <v>100</v>
      </c>
      <c r="AD13" s="111"/>
    </row>
    <row r="14" spans="1:30" ht="30" customHeight="1" x14ac:dyDescent="0.25">
      <c r="A14" s="76" t="s">
        <v>34</v>
      </c>
      <c r="B14" s="77">
        <v>18</v>
      </c>
      <c r="C14" s="138" t="s">
        <v>604</v>
      </c>
      <c r="D14" s="153" t="s">
        <v>433</v>
      </c>
      <c r="E14" s="137" t="s">
        <v>647</v>
      </c>
      <c r="F14" s="71">
        <f t="shared" si="1"/>
        <v>2</v>
      </c>
      <c r="G14" s="136">
        <v>254</v>
      </c>
      <c r="H14" s="136">
        <v>11</v>
      </c>
      <c r="I14" s="148">
        <v>11</v>
      </c>
      <c r="J14" s="71">
        <f t="shared" si="2"/>
        <v>2</v>
      </c>
      <c r="K14" s="146">
        <v>96.7</v>
      </c>
      <c r="L14" s="71">
        <f t="shared" si="3"/>
        <v>4</v>
      </c>
      <c r="M14" s="142">
        <v>2</v>
      </c>
      <c r="N14" s="223">
        <v>2</v>
      </c>
      <c r="O14" s="223">
        <v>2</v>
      </c>
      <c r="P14" s="147">
        <f t="shared" si="4"/>
        <v>6</v>
      </c>
      <c r="Q14" s="136">
        <v>249</v>
      </c>
      <c r="R14" s="136">
        <v>249</v>
      </c>
      <c r="S14" s="63">
        <f t="shared" si="5"/>
        <v>100</v>
      </c>
      <c r="T14" s="71">
        <f t="shared" si="6"/>
        <v>4</v>
      </c>
      <c r="U14" s="136">
        <v>417</v>
      </c>
      <c r="V14" s="136">
        <v>100</v>
      </c>
      <c r="W14" s="12">
        <f t="shared" si="7"/>
        <v>2</v>
      </c>
      <c r="X14" s="247">
        <v>20</v>
      </c>
      <c r="Y14" s="247">
        <v>213</v>
      </c>
      <c r="Z14" s="16">
        <f t="shared" si="0"/>
        <v>20</v>
      </c>
      <c r="AA14" s="16">
        <f t="shared" si="8"/>
        <v>100</v>
      </c>
      <c r="AD14" s="111"/>
    </row>
    <row r="15" spans="1:30" ht="30" customHeight="1" x14ac:dyDescent="0.25">
      <c r="A15" s="76" t="s">
        <v>34</v>
      </c>
      <c r="B15" s="77">
        <v>20</v>
      </c>
      <c r="C15" s="138" t="s">
        <v>233</v>
      </c>
      <c r="D15" s="153" t="s">
        <v>396</v>
      </c>
      <c r="E15" s="137" t="s">
        <v>647</v>
      </c>
      <c r="F15" s="71">
        <f t="shared" si="1"/>
        <v>2</v>
      </c>
      <c r="G15" s="136">
        <v>68</v>
      </c>
      <c r="H15" s="136">
        <v>4</v>
      </c>
      <c r="I15" s="148">
        <v>4</v>
      </c>
      <c r="J15" s="71">
        <f t="shared" si="2"/>
        <v>2</v>
      </c>
      <c r="K15" s="146">
        <v>98.3</v>
      </c>
      <c r="L15" s="71">
        <f t="shared" si="3"/>
        <v>4</v>
      </c>
      <c r="M15" s="142">
        <v>2</v>
      </c>
      <c r="N15" s="223">
        <v>2</v>
      </c>
      <c r="O15" s="223">
        <v>2</v>
      </c>
      <c r="P15" s="147">
        <f t="shared" si="4"/>
        <v>6</v>
      </c>
      <c r="Q15" s="136">
        <v>66</v>
      </c>
      <c r="R15" s="136">
        <v>60</v>
      </c>
      <c r="S15" s="63">
        <f t="shared" si="5"/>
        <v>91</v>
      </c>
      <c r="T15" s="71">
        <f t="shared" si="6"/>
        <v>4</v>
      </c>
      <c r="U15" s="136">
        <v>64</v>
      </c>
      <c r="V15" s="136">
        <v>100</v>
      </c>
      <c r="W15" s="12">
        <f t="shared" si="7"/>
        <v>2</v>
      </c>
      <c r="X15" s="247">
        <v>16</v>
      </c>
      <c r="Y15" s="247">
        <v>55</v>
      </c>
      <c r="Z15" s="16">
        <f t="shared" si="0"/>
        <v>20</v>
      </c>
      <c r="AA15" s="16">
        <f t="shared" si="8"/>
        <v>100</v>
      </c>
      <c r="AD15" s="111"/>
    </row>
    <row r="16" spans="1:30" ht="30" customHeight="1" x14ac:dyDescent="0.25">
      <c r="A16" s="76" t="s">
        <v>34</v>
      </c>
      <c r="B16" s="77">
        <v>22</v>
      </c>
      <c r="C16" s="138" t="s">
        <v>606</v>
      </c>
      <c r="D16" s="153" t="s">
        <v>414</v>
      </c>
      <c r="E16" s="137" t="s">
        <v>647</v>
      </c>
      <c r="F16" s="71">
        <f t="shared" si="1"/>
        <v>2</v>
      </c>
      <c r="G16" s="136">
        <v>243</v>
      </c>
      <c r="H16" s="136">
        <v>12</v>
      </c>
      <c r="I16" s="148">
        <v>12</v>
      </c>
      <c r="J16" s="71">
        <f t="shared" si="2"/>
        <v>2</v>
      </c>
      <c r="K16" s="146">
        <v>100</v>
      </c>
      <c r="L16" s="71">
        <f t="shared" si="3"/>
        <v>4</v>
      </c>
      <c r="M16" s="142">
        <v>2</v>
      </c>
      <c r="N16" s="223">
        <v>2</v>
      </c>
      <c r="O16" s="223">
        <v>2</v>
      </c>
      <c r="P16" s="147">
        <f t="shared" si="4"/>
        <v>6</v>
      </c>
      <c r="Q16" s="136">
        <v>239</v>
      </c>
      <c r="R16" s="136">
        <v>239</v>
      </c>
      <c r="S16" s="63">
        <f t="shared" si="5"/>
        <v>100</v>
      </c>
      <c r="T16" s="71">
        <f t="shared" si="6"/>
        <v>4</v>
      </c>
      <c r="U16" s="136">
        <v>373</v>
      </c>
      <c r="V16" s="136">
        <v>100</v>
      </c>
      <c r="W16" s="12">
        <f t="shared" si="7"/>
        <v>2</v>
      </c>
      <c r="X16" s="247">
        <v>34</v>
      </c>
      <c r="Y16" s="247">
        <v>223</v>
      </c>
      <c r="Z16" s="16">
        <f t="shared" si="0"/>
        <v>20</v>
      </c>
      <c r="AA16" s="16">
        <f t="shared" si="8"/>
        <v>100</v>
      </c>
      <c r="AD16" s="111"/>
    </row>
    <row r="17" spans="1:27" s="111" customFormat="1" ht="30" customHeight="1" x14ac:dyDescent="0.25">
      <c r="A17" s="76" t="s">
        <v>34</v>
      </c>
      <c r="B17" s="77">
        <v>23</v>
      </c>
      <c r="C17" s="138" t="s">
        <v>607</v>
      </c>
      <c r="D17" s="153" t="s">
        <v>398</v>
      </c>
      <c r="E17" s="137" t="s">
        <v>647</v>
      </c>
      <c r="F17" s="71">
        <f t="shared" si="1"/>
        <v>2</v>
      </c>
      <c r="G17" s="136">
        <v>346</v>
      </c>
      <c r="H17" s="136">
        <v>15</v>
      </c>
      <c r="I17" s="148">
        <v>15</v>
      </c>
      <c r="J17" s="71">
        <f t="shared" si="2"/>
        <v>2</v>
      </c>
      <c r="K17" s="146">
        <v>98.3</v>
      </c>
      <c r="L17" s="71">
        <f t="shared" si="3"/>
        <v>4</v>
      </c>
      <c r="M17" s="142">
        <v>2</v>
      </c>
      <c r="N17" s="223">
        <v>2</v>
      </c>
      <c r="O17" s="223">
        <v>2</v>
      </c>
      <c r="P17" s="147">
        <f t="shared" si="4"/>
        <v>6</v>
      </c>
      <c r="Q17" s="136">
        <v>341</v>
      </c>
      <c r="R17" s="136">
        <v>336</v>
      </c>
      <c r="S17" s="63">
        <f t="shared" si="5"/>
        <v>99</v>
      </c>
      <c r="T17" s="71">
        <f t="shared" si="6"/>
        <v>4</v>
      </c>
      <c r="U17" s="136">
        <v>518</v>
      </c>
      <c r="V17" s="136">
        <v>100</v>
      </c>
      <c r="W17" s="12">
        <f t="shared" si="7"/>
        <v>2</v>
      </c>
      <c r="X17" s="247">
        <v>94</v>
      </c>
      <c r="Y17" s="247">
        <v>366</v>
      </c>
      <c r="Z17" s="16">
        <f t="shared" si="0"/>
        <v>20</v>
      </c>
      <c r="AA17" s="16">
        <f t="shared" si="8"/>
        <v>100</v>
      </c>
    </row>
    <row r="18" spans="1:27" s="111" customFormat="1" ht="30" customHeight="1" x14ac:dyDescent="0.25">
      <c r="A18" s="76" t="s">
        <v>34</v>
      </c>
      <c r="B18" s="77">
        <v>26</v>
      </c>
      <c r="C18" s="138" t="s">
        <v>608</v>
      </c>
      <c r="D18" s="153" t="s">
        <v>399</v>
      </c>
      <c r="E18" s="137" t="s">
        <v>647</v>
      </c>
      <c r="F18" s="71">
        <f t="shared" si="1"/>
        <v>2</v>
      </c>
      <c r="G18" s="136">
        <v>103</v>
      </c>
      <c r="H18" s="136">
        <v>4</v>
      </c>
      <c r="I18" s="148">
        <v>4</v>
      </c>
      <c r="J18" s="71">
        <f t="shared" si="2"/>
        <v>2</v>
      </c>
      <c r="K18" s="146">
        <v>91.7</v>
      </c>
      <c r="L18" s="71">
        <f t="shared" si="3"/>
        <v>4</v>
      </c>
      <c r="M18" s="142">
        <v>2</v>
      </c>
      <c r="N18" s="223">
        <v>2</v>
      </c>
      <c r="O18" s="223">
        <v>2</v>
      </c>
      <c r="P18" s="147">
        <f t="shared" si="4"/>
        <v>6</v>
      </c>
      <c r="Q18" s="136">
        <v>103</v>
      </c>
      <c r="R18" s="136">
        <v>101</v>
      </c>
      <c r="S18" s="63">
        <f t="shared" si="5"/>
        <v>98</v>
      </c>
      <c r="T18" s="71">
        <f t="shared" si="6"/>
        <v>4</v>
      </c>
      <c r="U18" s="136">
        <v>146</v>
      </c>
      <c r="V18" s="136">
        <v>100</v>
      </c>
      <c r="W18" s="12">
        <f t="shared" si="7"/>
        <v>2</v>
      </c>
      <c r="X18" s="247">
        <v>19</v>
      </c>
      <c r="Y18" s="247">
        <v>45</v>
      </c>
      <c r="Z18" s="16">
        <f t="shared" si="0"/>
        <v>20</v>
      </c>
      <c r="AA18" s="16">
        <f t="shared" si="8"/>
        <v>100</v>
      </c>
    </row>
    <row r="19" spans="1:27" s="111" customFormat="1" ht="30" customHeight="1" x14ac:dyDescent="0.25">
      <c r="A19" s="76" t="s">
        <v>34</v>
      </c>
      <c r="B19" s="77">
        <v>27</v>
      </c>
      <c r="C19" s="138" t="s">
        <v>609</v>
      </c>
      <c r="D19" s="153" t="s">
        <v>436</v>
      </c>
      <c r="E19" s="137" t="s">
        <v>647</v>
      </c>
      <c r="F19" s="71">
        <f t="shared" si="1"/>
        <v>2</v>
      </c>
      <c r="G19" s="136">
        <v>193</v>
      </c>
      <c r="H19" s="136">
        <v>12</v>
      </c>
      <c r="I19" s="148">
        <v>12</v>
      </c>
      <c r="J19" s="71">
        <f t="shared" si="2"/>
        <v>2</v>
      </c>
      <c r="K19" s="146">
        <v>91.7</v>
      </c>
      <c r="L19" s="71">
        <f t="shared" si="3"/>
        <v>4</v>
      </c>
      <c r="M19" s="142">
        <v>2</v>
      </c>
      <c r="N19" s="223">
        <v>2</v>
      </c>
      <c r="O19" s="223">
        <v>2</v>
      </c>
      <c r="P19" s="147">
        <f t="shared" si="4"/>
        <v>6</v>
      </c>
      <c r="Q19" s="136">
        <v>173</v>
      </c>
      <c r="R19" s="136">
        <v>158</v>
      </c>
      <c r="S19" s="63">
        <f t="shared" si="5"/>
        <v>91</v>
      </c>
      <c r="T19" s="71">
        <f t="shared" si="6"/>
        <v>4</v>
      </c>
      <c r="U19" s="136">
        <v>253</v>
      </c>
      <c r="V19" s="136">
        <v>100</v>
      </c>
      <c r="W19" s="12">
        <f t="shared" si="7"/>
        <v>2</v>
      </c>
      <c r="X19" s="247">
        <v>18</v>
      </c>
      <c r="Y19" s="247">
        <v>71</v>
      </c>
      <c r="Z19" s="16">
        <f t="shared" si="0"/>
        <v>20</v>
      </c>
      <c r="AA19" s="16">
        <f t="shared" si="8"/>
        <v>100</v>
      </c>
    </row>
    <row r="20" spans="1:27" s="111" customFormat="1" ht="30" customHeight="1" x14ac:dyDescent="0.25">
      <c r="A20" s="76" t="s">
        <v>34</v>
      </c>
      <c r="B20" s="77">
        <v>29</v>
      </c>
      <c r="C20" s="138" t="s">
        <v>235</v>
      </c>
      <c r="D20" s="153" t="s">
        <v>428</v>
      </c>
      <c r="E20" s="137" t="s">
        <v>647</v>
      </c>
      <c r="F20" s="71">
        <f t="shared" si="1"/>
        <v>2</v>
      </c>
      <c r="G20" s="136">
        <v>58</v>
      </c>
      <c r="H20" s="136">
        <v>6</v>
      </c>
      <c r="I20" s="148">
        <v>6</v>
      </c>
      <c r="J20" s="71">
        <f t="shared" si="2"/>
        <v>2</v>
      </c>
      <c r="K20" s="146">
        <v>95</v>
      </c>
      <c r="L20" s="71">
        <f t="shared" si="3"/>
        <v>4</v>
      </c>
      <c r="M20" s="142">
        <v>2</v>
      </c>
      <c r="N20" s="223">
        <v>2</v>
      </c>
      <c r="O20" s="223">
        <v>2</v>
      </c>
      <c r="P20" s="147">
        <f t="shared" si="4"/>
        <v>6</v>
      </c>
      <c r="Q20" s="136">
        <v>58</v>
      </c>
      <c r="R20" s="136">
        <v>58</v>
      </c>
      <c r="S20" s="63">
        <f t="shared" si="5"/>
        <v>100</v>
      </c>
      <c r="T20" s="71">
        <f t="shared" si="6"/>
        <v>4</v>
      </c>
      <c r="U20" s="136">
        <v>101</v>
      </c>
      <c r="V20" s="136">
        <v>100</v>
      </c>
      <c r="W20" s="12">
        <f t="shared" si="7"/>
        <v>2</v>
      </c>
      <c r="X20" s="247">
        <v>15</v>
      </c>
      <c r="Y20" s="247">
        <v>71</v>
      </c>
      <c r="Z20" s="16">
        <f t="shared" si="0"/>
        <v>20</v>
      </c>
      <c r="AA20" s="16">
        <f t="shared" si="8"/>
        <v>100</v>
      </c>
    </row>
    <row r="21" spans="1:27" s="111" customFormat="1" ht="30" customHeight="1" x14ac:dyDescent="0.25">
      <c r="A21" s="76" t="s">
        <v>34</v>
      </c>
      <c r="B21" s="77">
        <v>30</v>
      </c>
      <c r="C21" s="138" t="s">
        <v>611</v>
      </c>
      <c r="D21" s="153" t="s">
        <v>415</v>
      </c>
      <c r="E21" s="137" t="s">
        <v>647</v>
      </c>
      <c r="F21" s="71">
        <f t="shared" si="1"/>
        <v>2</v>
      </c>
      <c r="G21" s="136">
        <v>156</v>
      </c>
      <c r="H21" s="136">
        <v>6</v>
      </c>
      <c r="I21" s="148">
        <v>6</v>
      </c>
      <c r="J21" s="71">
        <f t="shared" si="2"/>
        <v>2</v>
      </c>
      <c r="K21" s="146">
        <v>96.7</v>
      </c>
      <c r="L21" s="71">
        <f t="shared" si="3"/>
        <v>4</v>
      </c>
      <c r="M21" s="142">
        <v>2</v>
      </c>
      <c r="N21" s="223">
        <v>2</v>
      </c>
      <c r="O21" s="223">
        <v>2</v>
      </c>
      <c r="P21" s="147">
        <f t="shared" si="4"/>
        <v>6</v>
      </c>
      <c r="Q21" s="136">
        <v>153</v>
      </c>
      <c r="R21" s="136">
        <v>153</v>
      </c>
      <c r="S21" s="63">
        <f t="shared" si="5"/>
        <v>100</v>
      </c>
      <c r="T21" s="71">
        <f t="shared" si="6"/>
        <v>4</v>
      </c>
      <c r="U21" s="136">
        <v>252</v>
      </c>
      <c r="V21" s="136">
        <v>100</v>
      </c>
      <c r="W21" s="12">
        <f t="shared" si="7"/>
        <v>2</v>
      </c>
      <c r="X21" s="247">
        <v>55</v>
      </c>
      <c r="Y21" s="247">
        <v>129</v>
      </c>
      <c r="Z21" s="16">
        <f t="shared" si="0"/>
        <v>20</v>
      </c>
      <c r="AA21" s="16">
        <f t="shared" si="8"/>
        <v>100</v>
      </c>
    </row>
    <row r="22" spans="1:27" s="111" customFormat="1" ht="30" customHeight="1" x14ac:dyDescent="0.25">
      <c r="A22" s="76" t="s">
        <v>34</v>
      </c>
      <c r="B22" s="77">
        <v>33</v>
      </c>
      <c r="C22" s="138" t="s">
        <v>236</v>
      </c>
      <c r="D22" s="153" t="s">
        <v>400</v>
      </c>
      <c r="E22" s="137" t="s">
        <v>647</v>
      </c>
      <c r="F22" s="71">
        <f t="shared" si="1"/>
        <v>2</v>
      </c>
      <c r="G22" s="136">
        <v>46</v>
      </c>
      <c r="H22" s="136">
        <v>4</v>
      </c>
      <c r="I22" s="148">
        <v>4</v>
      </c>
      <c r="J22" s="71">
        <f t="shared" si="2"/>
        <v>2</v>
      </c>
      <c r="K22" s="146">
        <v>95</v>
      </c>
      <c r="L22" s="71">
        <f t="shared" si="3"/>
        <v>4</v>
      </c>
      <c r="M22" s="142">
        <v>2</v>
      </c>
      <c r="N22" s="223">
        <v>2</v>
      </c>
      <c r="O22" s="223">
        <v>2</v>
      </c>
      <c r="P22" s="147">
        <f t="shared" si="4"/>
        <v>6</v>
      </c>
      <c r="Q22" s="136">
        <v>45</v>
      </c>
      <c r="R22" s="136">
        <v>45</v>
      </c>
      <c r="S22" s="63">
        <f t="shared" si="5"/>
        <v>100</v>
      </c>
      <c r="T22" s="71">
        <f t="shared" si="6"/>
        <v>4</v>
      </c>
      <c r="U22" s="136">
        <v>63</v>
      </c>
      <c r="V22" s="136">
        <v>100</v>
      </c>
      <c r="W22" s="12">
        <f t="shared" si="7"/>
        <v>2</v>
      </c>
      <c r="X22" s="247">
        <v>49</v>
      </c>
      <c r="Y22" s="247">
        <v>116</v>
      </c>
      <c r="Z22" s="16">
        <f t="shared" si="0"/>
        <v>20</v>
      </c>
      <c r="AA22" s="16">
        <f t="shared" si="8"/>
        <v>100</v>
      </c>
    </row>
    <row r="23" spans="1:27" s="111" customFormat="1" ht="30" customHeight="1" x14ac:dyDescent="0.25">
      <c r="A23" s="76" t="s">
        <v>34</v>
      </c>
      <c r="B23" s="77">
        <v>35</v>
      </c>
      <c r="C23" s="138" t="s">
        <v>613</v>
      </c>
      <c r="D23" s="153" t="s">
        <v>423</v>
      </c>
      <c r="E23" s="137" t="s">
        <v>647</v>
      </c>
      <c r="F23" s="71">
        <f t="shared" si="1"/>
        <v>2</v>
      </c>
      <c r="G23" s="136">
        <v>357</v>
      </c>
      <c r="H23" s="136">
        <v>15</v>
      </c>
      <c r="I23" s="148">
        <v>15</v>
      </c>
      <c r="J23" s="71">
        <f t="shared" si="2"/>
        <v>2</v>
      </c>
      <c r="K23" s="146">
        <v>96.7</v>
      </c>
      <c r="L23" s="71">
        <f t="shared" si="3"/>
        <v>4</v>
      </c>
      <c r="M23" s="142">
        <v>2</v>
      </c>
      <c r="N23" s="223">
        <v>2</v>
      </c>
      <c r="O23" s="223">
        <v>2</v>
      </c>
      <c r="P23" s="147">
        <f t="shared" si="4"/>
        <v>6</v>
      </c>
      <c r="Q23" s="136">
        <v>337</v>
      </c>
      <c r="R23" s="136">
        <v>326</v>
      </c>
      <c r="S23" s="63">
        <f t="shared" si="5"/>
        <v>97</v>
      </c>
      <c r="T23" s="71">
        <f t="shared" si="6"/>
        <v>4</v>
      </c>
      <c r="U23" s="136">
        <v>429</v>
      </c>
      <c r="V23" s="136">
        <v>100</v>
      </c>
      <c r="W23" s="12">
        <f t="shared" si="7"/>
        <v>2</v>
      </c>
      <c r="X23" s="247">
        <v>52</v>
      </c>
      <c r="Y23" s="247">
        <v>517</v>
      </c>
      <c r="Z23" s="16">
        <f t="shared" si="0"/>
        <v>20</v>
      </c>
      <c r="AA23" s="16">
        <f t="shared" si="8"/>
        <v>100</v>
      </c>
    </row>
    <row r="24" spans="1:27" s="111" customFormat="1" ht="30" customHeight="1" x14ac:dyDescent="0.25">
      <c r="A24" s="76" t="s">
        <v>34</v>
      </c>
      <c r="B24" s="77">
        <v>36</v>
      </c>
      <c r="C24" s="138" t="s">
        <v>614</v>
      </c>
      <c r="D24" s="153" t="s">
        <v>402</v>
      </c>
      <c r="E24" s="137" t="s">
        <v>647</v>
      </c>
      <c r="F24" s="71">
        <f t="shared" si="1"/>
        <v>2</v>
      </c>
      <c r="G24" s="136">
        <v>198</v>
      </c>
      <c r="H24" s="136">
        <v>8</v>
      </c>
      <c r="I24" s="148">
        <v>8</v>
      </c>
      <c r="J24" s="71">
        <f t="shared" si="2"/>
        <v>2</v>
      </c>
      <c r="K24" s="146">
        <v>96.7</v>
      </c>
      <c r="L24" s="71">
        <f t="shared" si="3"/>
        <v>4</v>
      </c>
      <c r="M24" s="142">
        <v>2</v>
      </c>
      <c r="N24" s="223">
        <v>2</v>
      </c>
      <c r="O24" s="223">
        <v>2</v>
      </c>
      <c r="P24" s="147">
        <f t="shared" si="4"/>
        <v>6</v>
      </c>
      <c r="Q24" s="136">
        <v>190</v>
      </c>
      <c r="R24" s="136">
        <v>190</v>
      </c>
      <c r="S24" s="63">
        <f t="shared" si="5"/>
        <v>100</v>
      </c>
      <c r="T24" s="71">
        <f t="shared" si="6"/>
        <v>4</v>
      </c>
      <c r="U24" s="136">
        <v>328</v>
      </c>
      <c r="V24" s="136">
        <v>100</v>
      </c>
      <c r="W24" s="12">
        <f t="shared" si="7"/>
        <v>2</v>
      </c>
      <c r="X24" s="247">
        <v>50</v>
      </c>
      <c r="Y24" s="247">
        <v>97</v>
      </c>
      <c r="Z24" s="16">
        <f t="shared" si="0"/>
        <v>20</v>
      </c>
      <c r="AA24" s="16">
        <f t="shared" si="8"/>
        <v>100</v>
      </c>
    </row>
    <row r="25" spans="1:27" s="111" customFormat="1" ht="30" customHeight="1" x14ac:dyDescent="0.25">
      <c r="A25" s="76" t="s">
        <v>34</v>
      </c>
      <c r="B25" s="77">
        <v>37</v>
      </c>
      <c r="C25" s="138" t="s">
        <v>615</v>
      </c>
      <c r="D25" s="153" t="s">
        <v>424</v>
      </c>
      <c r="E25" s="137" t="s">
        <v>647</v>
      </c>
      <c r="F25" s="71">
        <f t="shared" si="1"/>
        <v>2</v>
      </c>
      <c r="G25" s="136">
        <v>340</v>
      </c>
      <c r="H25" s="136">
        <v>13</v>
      </c>
      <c r="I25" s="148">
        <v>13</v>
      </c>
      <c r="J25" s="71">
        <f t="shared" si="2"/>
        <v>2</v>
      </c>
      <c r="K25" s="146">
        <v>98.3</v>
      </c>
      <c r="L25" s="71">
        <f t="shared" si="3"/>
        <v>4</v>
      </c>
      <c r="M25" s="142">
        <v>2</v>
      </c>
      <c r="N25" s="223">
        <v>2</v>
      </c>
      <c r="O25" s="223">
        <v>2</v>
      </c>
      <c r="P25" s="147">
        <f t="shared" si="4"/>
        <v>6</v>
      </c>
      <c r="Q25" s="136">
        <v>333</v>
      </c>
      <c r="R25" s="136">
        <v>313</v>
      </c>
      <c r="S25" s="63">
        <f t="shared" si="5"/>
        <v>94</v>
      </c>
      <c r="T25" s="71">
        <f t="shared" si="6"/>
        <v>4</v>
      </c>
      <c r="U25" s="136">
        <v>516</v>
      </c>
      <c r="V25" s="136">
        <v>100</v>
      </c>
      <c r="W25" s="12">
        <f t="shared" si="7"/>
        <v>2</v>
      </c>
      <c r="X25" s="247">
        <v>105</v>
      </c>
      <c r="Y25" s="247">
        <v>212</v>
      </c>
      <c r="Z25" s="16">
        <f t="shared" si="0"/>
        <v>20</v>
      </c>
      <c r="AA25" s="16">
        <f t="shared" si="8"/>
        <v>100</v>
      </c>
    </row>
    <row r="26" spans="1:27" s="111" customFormat="1" ht="30" customHeight="1" x14ac:dyDescent="0.25">
      <c r="A26" s="76" t="s">
        <v>34</v>
      </c>
      <c r="B26" s="77">
        <v>42</v>
      </c>
      <c r="C26" s="138" t="s">
        <v>619</v>
      </c>
      <c r="D26" s="153" t="s">
        <v>403</v>
      </c>
      <c r="E26" s="137" t="s">
        <v>647</v>
      </c>
      <c r="F26" s="71">
        <f t="shared" si="1"/>
        <v>2</v>
      </c>
      <c r="G26" s="136">
        <v>250</v>
      </c>
      <c r="H26" s="136">
        <v>10</v>
      </c>
      <c r="I26" s="148">
        <v>10</v>
      </c>
      <c r="J26" s="71">
        <f t="shared" si="2"/>
        <v>2</v>
      </c>
      <c r="K26" s="146">
        <v>98.3</v>
      </c>
      <c r="L26" s="71">
        <f t="shared" si="3"/>
        <v>4</v>
      </c>
      <c r="M26" s="142">
        <v>2</v>
      </c>
      <c r="N26" s="223">
        <v>2</v>
      </c>
      <c r="O26" s="223">
        <v>2</v>
      </c>
      <c r="P26" s="147">
        <f t="shared" si="4"/>
        <v>6</v>
      </c>
      <c r="Q26" s="136">
        <v>239</v>
      </c>
      <c r="R26" s="136">
        <v>225</v>
      </c>
      <c r="S26" s="63">
        <f t="shared" si="5"/>
        <v>94</v>
      </c>
      <c r="T26" s="71">
        <f t="shared" si="6"/>
        <v>4</v>
      </c>
      <c r="U26" s="136">
        <v>352</v>
      </c>
      <c r="V26" s="136">
        <v>100</v>
      </c>
      <c r="W26" s="12">
        <f t="shared" si="7"/>
        <v>2</v>
      </c>
      <c r="X26" s="247">
        <v>74</v>
      </c>
      <c r="Y26" s="247">
        <v>271</v>
      </c>
      <c r="Z26" s="16">
        <f t="shared" si="0"/>
        <v>20</v>
      </c>
      <c r="AA26" s="16">
        <f t="shared" si="8"/>
        <v>100</v>
      </c>
    </row>
    <row r="27" spans="1:27" s="111" customFormat="1" ht="30" customHeight="1" x14ac:dyDescent="0.25">
      <c r="A27" s="76" t="s">
        <v>34</v>
      </c>
      <c r="B27" s="77">
        <v>43</v>
      </c>
      <c r="C27" s="138" t="s">
        <v>620</v>
      </c>
      <c r="D27" s="153" t="s">
        <v>420</v>
      </c>
      <c r="E27" s="137" t="s">
        <v>647</v>
      </c>
      <c r="F27" s="71">
        <f t="shared" si="1"/>
        <v>2</v>
      </c>
      <c r="G27" s="136">
        <v>311</v>
      </c>
      <c r="H27" s="136">
        <v>12</v>
      </c>
      <c r="I27" s="148">
        <v>12</v>
      </c>
      <c r="J27" s="71">
        <f t="shared" si="2"/>
        <v>2</v>
      </c>
      <c r="K27" s="146">
        <v>100</v>
      </c>
      <c r="L27" s="71">
        <f t="shared" si="3"/>
        <v>4</v>
      </c>
      <c r="M27" s="142">
        <v>2</v>
      </c>
      <c r="N27" s="223">
        <v>2</v>
      </c>
      <c r="O27" s="223">
        <v>2</v>
      </c>
      <c r="P27" s="147">
        <f t="shared" si="4"/>
        <v>6</v>
      </c>
      <c r="Q27" s="136">
        <v>304</v>
      </c>
      <c r="R27" s="136">
        <v>296</v>
      </c>
      <c r="S27" s="63">
        <f t="shared" si="5"/>
        <v>97</v>
      </c>
      <c r="T27" s="71">
        <f t="shared" si="6"/>
        <v>4</v>
      </c>
      <c r="U27" s="136">
        <v>393</v>
      </c>
      <c r="V27" s="136">
        <v>98</v>
      </c>
      <c r="W27" s="12">
        <f t="shared" si="7"/>
        <v>2</v>
      </c>
      <c r="X27" s="247">
        <v>48</v>
      </c>
      <c r="Y27" s="247">
        <v>268</v>
      </c>
      <c r="Z27" s="16">
        <f t="shared" si="0"/>
        <v>20</v>
      </c>
      <c r="AA27" s="16">
        <f t="shared" si="8"/>
        <v>100</v>
      </c>
    </row>
    <row r="28" spans="1:27" s="111" customFormat="1" ht="30" customHeight="1" x14ac:dyDescent="0.25">
      <c r="A28" s="76" t="s">
        <v>34</v>
      </c>
      <c r="B28" s="77">
        <v>49</v>
      </c>
      <c r="C28" s="138" t="s">
        <v>241</v>
      </c>
      <c r="D28" s="153" t="s">
        <v>405</v>
      </c>
      <c r="E28" s="137" t="s">
        <v>647</v>
      </c>
      <c r="F28" s="71">
        <f t="shared" si="1"/>
        <v>2</v>
      </c>
      <c r="G28" s="136">
        <v>162</v>
      </c>
      <c r="H28" s="136">
        <v>7</v>
      </c>
      <c r="I28" s="148">
        <v>7</v>
      </c>
      <c r="J28" s="71">
        <f t="shared" si="2"/>
        <v>2</v>
      </c>
      <c r="K28" s="146">
        <v>95</v>
      </c>
      <c r="L28" s="71">
        <f t="shared" si="3"/>
        <v>4</v>
      </c>
      <c r="M28" s="142">
        <v>2</v>
      </c>
      <c r="N28" s="223">
        <v>2</v>
      </c>
      <c r="O28" s="223">
        <v>2</v>
      </c>
      <c r="P28" s="147">
        <f t="shared" si="4"/>
        <v>6</v>
      </c>
      <c r="Q28" s="136">
        <v>160</v>
      </c>
      <c r="R28" s="136">
        <v>149</v>
      </c>
      <c r="S28" s="63">
        <f t="shared" si="5"/>
        <v>93</v>
      </c>
      <c r="T28" s="71">
        <f t="shared" si="6"/>
        <v>4</v>
      </c>
      <c r="U28" s="136">
        <v>241</v>
      </c>
      <c r="V28" s="136">
        <v>100</v>
      </c>
      <c r="W28" s="12">
        <f t="shared" si="7"/>
        <v>2</v>
      </c>
      <c r="X28" s="247">
        <v>43</v>
      </c>
      <c r="Y28" s="247">
        <v>60</v>
      </c>
      <c r="Z28" s="16">
        <f t="shared" si="0"/>
        <v>20</v>
      </c>
      <c r="AA28" s="16">
        <f t="shared" si="8"/>
        <v>100</v>
      </c>
    </row>
    <row r="29" spans="1:27" s="111" customFormat="1" ht="30" customHeight="1" x14ac:dyDescent="0.25">
      <c r="A29" s="76" t="s">
        <v>34</v>
      </c>
      <c r="B29" s="77">
        <v>51</v>
      </c>
      <c r="C29" s="138" t="s">
        <v>623</v>
      </c>
      <c r="D29" s="153" t="s">
        <v>406</v>
      </c>
      <c r="E29" s="137" t="s">
        <v>647</v>
      </c>
      <c r="F29" s="71">
        <f t="shared" si="1"/>
        <v>2</v>
      </c>
      <c r="G29" s="136">
        <v>293</v>
      </c>
      <c r="H29" s="136">
        <v>12</v>
      </c>
      <c r="I29" s="148">
        <v>12</v>
      </c>
      <c r="J29" s="71">
        <f t="shared" si="2"/>
        <v>2</v>
      </c>
      <c r="K29" s="146">
        <v>96.7</v>
      </c>
      <c r="L29" s="71">
        <f t="shared" si="3"/>
        <v>4</v>
      </c>
      <c r="M29" s="142">
        <v>2</v>
      </c>
      <c r="N29" s="223">
        <v>2</v>
      </c>
      <c r="O29" s="223">
        <v>2</v>
      </c>
      <c r="P29" s="147">
        <f t="shared" si="4"/>
        <v>6</v>
      </c>
      <c r="Q29" s="136">
        <v>286</v>
      </c>
      <c r="R29" s="136">
        <v>286</v>
      </c>
      <c r="S29" s="63">
        <f t="shared" si="5"/>
        <v>100</v>
      </c>
      <c r="T29" s="71">
        <f t="shared" si="6"/>
        <v>4</v>
      </c>
      <c r="U29" s="136">
        <v>397</v>
      </c>
      <c r="V29" s="136">
        <v>100</v>
      </c>
      <c r="W29" s="12">
        <f t="shared" si="7"/>
        <v>2</v>
      </c>
      <c r="X29" s="247">
        <v>104</v>
      </c>
      <c r="Y29" s="247">
        <v>641</v>
      </c>
      <c r="Z29" s="16">
        <f t="shared" si="0"/>
        <v>20</v>
      </c>
      <c r="AA29" s="16">
        <f t="shared" si="8"/>
        <v>100</v>
      </c>
    </row>
    <row r="30" spans="1:27" s="111" customFormat="1" ht="30" customHeight="1" x14ac:dyDescent="0.25">
      <c r="A30" s="76" t="s">
        <v>34</v>
      </c>
      <c r="B30" s="77">
        <v>52</v>
      </c>
      <c r="C30" s="138" t="s">
        <v>624</v>
      </c>
      <c r="D30" s="153" t="s">
        <v>407</v>
      </c>
      <c r="E30" s="137" t="s">
        <v>647</v>
      </c>
      <c r="F30" s="71">
        <f t="shared" si="1"/>
        <v>2</v>
      </c>
      <c r="G30" s="136">
        <v>360</v>
      </c>
      <c r="H30" s="136">
        <v>15</v>
      </c>
      <c r="I30" s="148">
        <v>15</v>
      </c>
      <c r="J30" s="71">
        <f t="shared" si="2"/>
        <v>2</v>
      </c>
      <c r="K30" s="146">
        <v>96.7</v>
      </c>
      <c r="L30" s="71">
        <f t="shared" si="3"/>
        <v>4</v>
      </c>
      <c r="M30" s="142">
        <v>2</v>
      </c>
      <c r="N30" s="223">
        <v>2</v>
      </c>
      <c r="O30" s="223">
        <v>2</v>
      </c>
      <c r="P30" s="147">
        <f t="shared" si="4"/>
        <v>6</v>
      </c>
      <c r="Q30" s="136">
        <v>346</v>
      </c>
      <c r="R30" s="136">
        <v>337</v>
      </c>
      <c r="S30" s="63">
        <f t="shared" si="5"/>
        <v>97</v>
      </c>
      <c r="T30" s="71">
        <f t="shared" si="6"/>
        <v>4</v>
      </c>
      <c r="U30" s="136">
        <v>429</v>
      </c>
      <c r="V30" s="136">
        <v>100</v>
      </c>
      <c r="W30" s="12">
        <f t="shared" si="7"/>
        <v>2</v>
      </c>
      <c r="X30" s="247">
        <v>63</v>
      </c>
      <c r="Y30" s="247">
        <v>177</v>
      </c>
      <c r="Z30" s="16">
        <f t="shared" si="0"/>
        <v>20</v>
      </c>
      <c r="AA30" s="16">
        <f t="shared" si="8"/>
        <v>100</v>
      </c>
    </row>
    <row r="31" spans="1:27" s="111" customFormat="1" ht="30" customHeight="1" x14ac:dyDescent="0.25">
      <c r="A31" s="76" t="s">
        <v>34</v>
      </c>
      <c r="B31" s="77">
        <v>5</v>
      </c>
      <c r="C31" s="138" t="s">
        <v>226</v>
      </c>
      <c r="D31" s="153" t="s">
        <v>394</v>
      </c>
      <c r="E31" s="137" t="s">
        <v>647</v>
      </c>
      <c r="F31" s="71">
        <f t="shared" si="1"/>
        <v>2</v>
      </c>
      <c r="G31" s="136">
        <v>160</v>
      </c>
      <c r="H31" s="136">
        <v>6</v>
      </c>
      <c r="I31" s="148">
        <v>6</v>
      </c>
      <c r="J31" s="71">
        <f t="shared" si="2"/>
        <v>2</v>
      </c>
      <c r="K31" s="146">
        <v>88.3</v>
      </c>
      <c r="L31" s="71">
        <f t="shared" si="3"/>
        <v>3</v>
      </c>
      <c r="M31" s="142">
        <v>2</v>
      </c>
      <c r="N31" s="223">
        <v>2</v>
      </c>
      <c r="O31" s="223">
        <v>2</v>
      </c>
      <c r="P31" s="147">
        <f t="shared" si="4"/>
        <v>6</v>
      </c>
      <c r="Q31" s="136">
        <v>157</v>
      </c>
      <c r="R31" s="136">
        <v>156</v>
      </c>
      <c r="S31" s="63">
        <f t="shared" si="5"/>
        <v>99</v>
      </c>
      <c r="T31" s="71">
        <f t="shared" si="6"/>
        <v>4</v>
      </c>
      <c r="U31" s="136">
        <v>222</v>
      </c>
      <c r="V31" s="136">
        <v>100</v>
      </c>
      <c r="W31" s="12">
        <f t="shared" si="7"/>
        <v>2</v>
      </c>
      <c r="X31" s="247">
        <v>77</v>
      </c>
      <c r="Y31" s="247">
        <v>799</v>
      </c>
      <c r="Z31" s="16">
        <f t="shared" si="0"/>
        <v>19</v>
      </c>
      <c r="AA31" s="16">
        <f t="shared" si="8"/>
        <v>95</v>
      </c>
    </row>
    <row r="32" spans="1:27" s="111" customFormat="1" ht="30" customHeight="1" x14ac:dyDescent="0.25">
      <c r="A32" s="76" t="s">
        <v>34</v>
      </c>
      <c r="B32" s="77">
        <v>7</v>
      </c>
      <c r="C32" s="138" t="s">
        <v>227</v>
      </c>
      <c r="D32" s="153" t="s">
        <v>411</v>
      </c>
      <c r="E32" s="137" t="s">
        <v>647</v>
      </c>
      <c r="F32" s="71">
        <f t="shared" si="1"/>
        <v>2</v>
      </c>
      <c r="G32" s="136">
        <v>230</v>
      </c>
      <c r="H32" s="136">
        <v>10</v>
      </c>
      <c r="I32" s="148">
        <v>10</v>
      </c>
      <c r="J32" s="71">
        <f t="shared" si="2"/>
        <v>2</v>
      </c>
      <c r="K32" s="146">
        <v>85</v>
      </c>
      <c r="L32" s="71">
        <f t="shared" si="3"/>
        <v>3</v>
      </c>
      <c r="M32" s="142">
        <v>2</v>
      </c>
      <c r="N32" s="223">
        <v>2</v>
      </c>
      <c r="O32" s="223">
        <v>2</v>
      </c>
      <c r="P32" s="147">
        <f t="shared" si="4"/>
        <v>6</v>
      </c>
      <c r="Q32" s="136">
        <v>221</v>
      </c>
      <c r="R32" s="136">
        <v>214</v>
      </c>
      <c r="S32" s="63">
        <f t="shared" si="5"/>
        <v>97</v>
      </c>
      <c r="T32" s="71">
        <f t="shared" si="6"/>
        <v>4</v>
      </c>
      <c r="U32" s="136">
        <v>334</v>
      </c>
      <c r="V32" s="136">
        <v>100</v>
      </c>
      <c r="W32" s="12">
        <f t="shared" si="7"/>
        <v>2</v>
      </c>
      <c r="X32" s="247">
        <v>58</v>
      </c>
      <c r="Y32" s="247">
        <v>663</v>
      </c>
      <c r="Z32" s="16">
        <f t="shared" si="0"/>
        <v>19</v>
      </c>
      <c r="AA32" s="16">
        <f t="shared" si="8"/>
        <v>95</v>
      </c>
    </row>
    <row r="33" spans="1:30" ht="30" customHeight="1" x14ac:dyDescent="0.25">
      <c r="A33" s="76" t="s">
        <v>34</v>
      </c>
      <c r="B33" s="77">
        <v>16</v>
      </c>
      <c r="C33" s="138" t="s">
        <v>603</v>
      </c>
      <c r="D33" s="153" t="s">
        <v>435</v>
      </c>
      <c r="E33" s="137" t="s">
        <v>647</v>
      </c>
      <c r="F33" s="71">
        <f t="shared" si="1"/>
        <v>2</v>
      </c>
      <c r="G33" s="136">
        <v>258</v>
      </c>
      <c r="H33" s="136">
        <v>12</v>
      </c>
      <c r="I33" s="148">
        <v>12</v>
      </c>
      <c r="J33" s="71">
        <f t="shared" si="2"/>
        <v>2</v>
      </c>
      <c r="K33" s="146">
        <v>83.3</v>
      </c>
      <c r="L33" s="71">
        <f t="shared" si="3"/>
        <v>3</v>
      </c>
      <c r="M33" s="142">
        <v>2</v>
      </c>
      <c r="N33" s="223">
        <v>2</v>
      </c>
      <c r="O33" s="223">
        <v>2</v>
      </c>
      <c r="P33" s="147">
        <f t="shared" si="4"/>
        <v>6</v>
      </c>
      <c r="Q33" s="136">
        <v>256</v>
      </c>
      <c r="R33" s="136">
        <v>249</v>
      </c>
      <c r="S33" s="63">
        <f t="shared" si="5"/>
        <v>97</v>
      </c>
      <c r="T33" s="71">
        <f t="shared" si="6"/>
        <v>4</v>
      </c>
      <c r="U33" s="136">
        <v>282</v>
      </c>
      <c r="V33" s="136">
        <v>100</v>
      </c>
      <c r="W33" s="12">
        <f t="shared" si="7"/>
        <v>2</v>
      </c>
      <c r="X33" s="247">
        <v>50</v>
      </c>
      <c r="Y33" s="247">
        <v>1402</v>
      </c>
      <c r="Z33" s="16">
        <f t="shared" si="0"/>
        <v>19</v>
      </c>
      <c r="AA33" s="16">
        <f t="shared" si="8"/>
        <v>95</v>
      </c>
      <c r="AD33" s="111"/>
    </row>
    <row r="34" spans="1:30" s="111" customFormat="1" ht="30" customHeight="1" x14ac:dyDescent="0.25">
      <c r="A34" s="76" t="s">
        <v>34</v>
      </c>
      <c r="B34" s="77">
        <v>19</v>
      </c>
      <c r="C34" s="138" t="s">
        <v>232</v>
      </c>
      <c r="D34" s="153" t="s">
        <v>413</v>
      </c>
      <c r="E34" s="137" t="s">
        <v>647</v>
      </c>
      <c r="F34" s="71">
        <f t="shared" si="1"/>
        <v>2</v>
      </c>
      <c r="G34" s="136">
        <v>269</v>
      </c>
      <c r="H34" s="136">
        <v>12</v>
      </c>
      <c r="I34" s="148">
        <v>12</v>
      </c>
      <c r="J34" s="71">
        <f t="shared" si="2"/>
        <v>2</v>
      </c>
      <c r="K34" s="146">
        <v>96.7</v>
      </c>
      <c r="L34" s="71">
        <f t="shared" si="3"/>
        <v>4</v>
      </c>
      <c r="M34" s="142">
        <v>2</v>
      </c>
      <c r="N34" s="223">
        <v>2</v>
      </c>
      <c r="O34" s="223">
        <v>2</v>
      </c>
      <c r="P34" s="147">
        <f t="shared" si="4"/>
        <v>6</v>
      </c>
      <c r="Q34" s="136">
        <v>264</v>
      </c>
      <c r="R34" s="136">
        <v>214</v>
      </c>
      <c r="S34" s="63">
        <f t="shared" si="5"/>
        <v>81</v>
      </c>
      <c r="T34" s="71">
        <f t="shared" si="6"/>
        <v>3</v>
      </c>
      <c r="U34" s="136">
        <v>270</v>
      </c>
      <c r="V34" s="136">
        <v>100</v>
      </c>
      <c r="W34" s="12">
        <f t="shared" si="7"/>
        <v>2</v>
      </c>
      <c r="X34" s="247">
        <v>89</v>
      </c>
      <c r="Y34" s="247">
        <v>288</v>
      </c>
      <c r="Z34" s="16">
        <f t="shared" ref="Z34:Z54" si="9">F34+J34+L34+P34+T34+W34</f>
        <v>19</v>
      </c>
      <c r="AA34" s="16">
        <f t="shared" si="8"/>
        <v>95</v>
      </c>
    </row>
    <row r="35" spans="1:30" s="111" customFormat="1" ht="30" customHeight="1" x14ac:dyDescent="0.25">
      <c r="A35" s="76" t="s">
        <v>34</v>
      </c>
      <c r="B35" s="77">
        <v>21</v>
      </c>
      <c r="C35" s="138" t="s">
        <v>605</v>
      </c>
      <c r="D35" s="153" t="s">
        <v>397</v>
      </c>
      <c r="E35" s="137" t="s">
        <v>647</v>
      </c>
      <c r="F35" s="71">
        <f t="shared" ref="F35:F54" si="10">IF(E35="23/24",2,0)</f>
        <v>2</v>
      </c>
      <c r="G35" s="136">
        <v>237</v>
      </c>
      <c r="H35" s="136">
        <v>11</v>
      </c>
      <c r="I35" s="148">
        <v>11</v>
      </c>
      <c r="J35" s="71">
        <f t="shared" ref="J35:J54" si="11">IF(ABS((H35-I35)/I35)&lt;=0.1,2,IF(AND(ABS((H35-I35)/I35)&gt;0.1,ABS((H35-I35)/I35)&lt;=0.2),1,0))</f>
        <v>2</v>
      </c>
      <c r="K35" s="146">
        <v>90</v>
      </c>
      <c r="L35" s="71">
        <f t="shared" ref="L35:L54" si="12">IF(K35&gt;90,4,IF(AND(K35&gt;80,K35&lt;=90),3,IF(AND(K35&gt;=50,K35&lt;=80),2,IF(AND(K35&gt;=10,K35&lt;50),1,0))))</f>
        <v>3</v>
      </c>
      <c r="M35" s="142">
        <v>2</v>
      </c>
      <c r="N35" s="223">
        <v>2</v>
      </c>
      <c r="O35" s="223">
        <v>2</v>
      </c>
      <c r="P35" s="147">
        <f t="shared" ref="P35:P54" si="13">SUM(M35:O35)</f>
        <v>6</v>
      </c>
      <c r="Q35" s="136">
        <v>232</v>
      </c>
      <c r="R35" s="136">
        <v>226</v>
      </c>
      <c r="S35" s="63">
        <f t="shared" ref="S35:S54" si="14">ROUND(R35/Q35*100,0)</f>
        <v>97</v>
      </c>
      <c r="T35" s="71">
        <f t="shared" ref="T35:T54" si="15">IF(S35&gt;90,4,IF(AND(S35&gt;80,S35&lt;=90),3,IF(AND(S35&gt;=50,S35&lt;=80),2,IF(AND(S35&gt;=10,S35&lt;50),1,0))))</f>
        <v>4</v>
      </c>
      <c r="U35" s="136">
        <v>352</v>
      </c>
      <c r="V35" s="136">
        <v>100</v>
      </c>
      <c r="W35" s="12">
        <f t="shared" ref="W35:W54" si="16">IF(V35&gt;=90,2,IF(V35&gt;=80,1,0))</f>
        <v>2</v>
      </c>
      <c r="X35" s="247">
        <v>98</v>
      </c>
      <c r="Y35" s="247">
        <v>123</v>
      </c>
      <c r="Z35" s="16">
        <f t="shared" si="9"/>
        <v>19</v>
      </c>
      <c r="AA35" s="16">
        <f t="shared" ref="AA35:AA54" si="17">ROUND(Z35/$Z$2*100,0)</f>
        <v>95</v>
      </c>
    </row>
    <row r="36" spans="1:30" s="111" customFormat="1" ht="30" customHeight="1" x14ac:dyDescent="0.25">
      <c r="A36" s="76" t="s">
        <v>34</v>
      </c>
      <c r="B36" s="77">
        <v>24</v>
      </c>
      <c r="C36" s="138" t="s">
        <v>633</v>
      </c>
      <c r="D36" s="153" t="s">
        <v>443</v>
      </c>
      <c r="E36" s="137" t="s">
        <v>647</v>
      </c>
      <c r="F36" s="71">
        <f t="shared" si="10"/>
        <v>2</v>
      </c>
      <c r="G36" s="136">
        <v>154</v>
      </c>
      <c r="H36" s="136">
        <v>9</v>
      </c>
      <c r="I36" s="148">
        <v>9</v>
      </c>
      <c r="J36" s="71">
        <f t="shared" si="11"/>
        <v>2</v>
      </c>
      <c r="K36" s="146">
        <v>91.7</v>
      </c>
      <c r="L36" s="71">
        <f t="shared" si="12"/>
        <v>4</v>
      </c>
      <c r="M36" s="142">
        <v>2</v>
      </c>
      <c r="N36" s="223">
        <v>2</v>
      </c>
      <c r="O36" s="223">
        <v>2</v>
      </c>
      <c r="P36" s="147">
        <f t="shared" si="13"/>
        <v>6</v>
      </c>
      <c r="Q36" s="136">
        <v>145</v>
      </c>
      <c r="R36" s="136">
        <v>131</v>
      </c>
      <c r="S36" s="63">
        <f t="shared" si="14"/>
        <v>90</v>
      </c>
      <c r="T36" s="71">
        <f t="shared" si="15"/>
        <v>3</v>
      </c>
      <c r="U36" s="136">
        <v>213</v>
      </c>
      <c r="V36" s="136">
        <v>100</v>
      </c>
      <c r="W36" s="12">
        <f t="shared" si="16"/>
        <v>2</v>
      </c>
      <c r="X36" s="247">
        <v>88</v>
      </c>
      <c r="Y36" s="247">
        <v>130</v>
      </c>
      <c r="Z36" s="16">
        <f t="shared" si="9"/>
        <v>19</v>
      </c>
      <c r="AA36" s="16">
        <f t="shared" si="17"/>
        <v>95</v>
      </c>
    </row>
    <row r="37" spans="1:30" s="111" customFormat="1" ht="30" customHeight="1" x14ac:dyDescent="0.25">
      <c r="A37" s="76" t="s">
        <v>34</v>
      </c>
      <c r="B37" s="77">
        <v>25</v>
      </c>
      <c r="C37" s="138" t="s">
        <v>234</v>
      </c>
      <c r="D37" s="153" t="s">
        <v>430</v>
      </c>
      <c r="E37" s="137" t="s">
        <v>647</v>
      </c>
      <c r="F37" s="71">
        <f t="shared" si="10"/>
        <v>2</v>
      </c>
      <c r="G37" s="136">
        <v>109</v>
      </c>
      <c r="H37" s="136">
        <v>5</v>
      </c>
      <c r="I37" s="148">
        <v>5</v>
      </c>
      <c r="J37" s="71">
        <f t="shared" si="11"/>
        <v>2</v>
      </c>
      <c r="K37" s="146">
        <v>88.3</v>
      </c>
      <c r="L37" s="71">
        <f t="shared" si="12"/>
        <v>3</v>
      </c>
      <c r="M37" s="142">
        <v>2</v>
      </c>
      <c r="N37" s="223">
        <v>2</v>
      </c>
      <c r="O37" s="223">
        <v>2</v>
      </c>
      <c r="P37" s="147">
        <f t="shared" si="13"/>
        <v>6</v>
      </c>
      <c r="Q37" s="136">
        <v>108</v>
      </c>
      <c r="R37" s="136">
        <v>105</v>
      </c>
      <c r="S37" s="63">
        <f t="shared" si="14"/>
        <v>97</v>
      </c>
      <c r="T37" s="71">
        <f t="shared" si="15"/>
        <v>4</v>
      </c>
      <c r="U37" s="136">
        <v>164</v>
      </c>
      <c r="V37" s="136">
        <v>99</v>
      </c>
      <c r="W37" s="12">
        <f t="shared" si="16"/>
        <v>2</v>
      </c>
      <c r="X37" s="247">
        <v>27</v>
      </c>
      <c r="Y37" s="247">
        <v>110</v>
      </c>
      <c r="Z37" s="16">
        <f t="shared" si="9"/>
        <v>19</v>
      </c>
      <c r="AA37" s="16">
        <f t="shared" si="17"/>
        <v>95</v>
      </c>
    </row>
    <row r="38" spans="1:30" s="139" customFormat="1" ht="30" customHeight="1" x14ac:dyDescent="0.25">
      <c r="A38" s="76" t="s">
        <v>34</v>
      </c>
      <c r="B38" s="77">
        <v>34</v>
      </c>
      <c r="C38" s="138" t="s">
        <v>237</v>
      </c>
      <c r="D38" s="153" t="s">
        <v>401</v>
      </c>
      <c r="E38" s="137" t="s">
        <v>647</v>
      </c>
      <c r="F38" s="71">
        <f t="shared" si="10"/>
        <v>2</v>
      </c>
      <c r="G38" s="136">
        <v>82</v>
      </c>
      <c r="H38" s="136">
        <v>7</v>
      </c>
      <c r="I38" s="148">
        <v>7</v>
      </c>
      <c r="J38" s="71">
        <f t="shared" si="11"/>
        <v>2</v>
      </c>
      <c r="K38" s="146">
        <v>95</v>
      </c>
      <c r="L38" s="71">
        <f t="shared" si="12"/>
        <v>4</v>
      </c>
      <c r="M38" s="142">
        <v>2</v>
      </c>
      <c r="N38" s="223">
        <v>2</v>
      </c>
      <c r="O38" s="223">
        <v>2</v>
      </c>
      <c r="P38" s="147">
        <f t="shared" si="13"/>
        <v>6</v>
      </c>
      <c r="Q38" s="136">
        <v>82</v>
      </c>
      <c r="R38" s="136">
        <v>74</v>
      </c>
      <c r="S38" s="63">
        <f t="shared" si="14"/>
        <v>90</v>
      </c>
      <c r="T38" s="71">
        <f t="shared" si="15"/>
        <v>3</v>
      </c>
      <c r="U38" s="136">
        <v>120</v>
      </c>
      <c r="V38" s="136">
        <v>100</v>
      </c>
      <c r="W38" s="12">
        <f t="shared" si="16"/>
        <v>2</v>
      </c>
      <c r="X38" s="247">
        <v>10</v>
      </c>
      <c r="Y38" s="247">
        <v>119</v>
      </c>
      <c r="Z38" s="16">
        <f t="shared" si="9"/>
        <v>19</v>
      </c>
      <c r="AA38" s="16">
        <f t="shared" si="17"/>
        <v>95</v>
      </c>
    </row>
    <row r="39" spans="1:30" s="111" customFormat="1" ht="30" customHeight="1" x14ac:dyDescent="0.25">
      <c r="A39" s="76" t="s">
        <v>34</v>
      </c>
      <c r="B39" s="77">
        <v>39</v>
      </c>
      <c r="C39" s="138" t="s">
        <v>617</v>
      </c>
      <c r="D39" s="153" t="s">
        <v>416</v>
      </c>
      <c r="E39" s="137" t="s">
        <v>647</v>
      </c>
      <c r="F39" s="71">
        <f t="shared" si="10"/>
        <v>2</v>
      </c>
      <c r="G39" s="136">
        <v>322</v>
      </c>
      <c r="H39" s="136">
        <v>12</v>
      </c>
      <c r="I39" s="148">
        <v>12</v>
      </c>
      <c r="J39" s="71">
        <f t="shared" si="11"/>
        <v>2</v>
      </c>
      <c r="K39" s="146">
        <v>88.3</v>
      </c>
      <c r="L39" s="71">
        <f t="shared" si="12"/>
        <v>3</v>
      </c>
      <c r="M39" s="142">
        <v>2</v>
      </c>
      <c r="N39" s="223">
        <v>2</v>
      </c>
      <c r="O39" s="223">
        <v>2</v>
      </c>
      <c r="P39" s="147">
        <f t="shared" si="13"/>
        <v>6</v>
      </c>
      <c r="Q39" s="136">
        <v>314</v>
      </c>
      <c r="R39" s="136">
        <v>285</v>
      </c>
      <c r="S39" s="63">
        <f t="shared" si="14"/>
        <v>91</v>
      </c>
      <c r="T39" s="71">
        <f t="shared" si="15"/>
        <v>4</v>
      </c>
      <c r="U39" s="136">
        <v>554</v>
      </c>
      <c r="V39" s="136">
        <v>100</v>
      </c>
      <c r="W39" s="12">
        <f t="shared" si="16"/>
        <v>2</v>
      </c>
      <c r="X39" s="247">
        <v>83</v>
      </c>
      <c r="Y39" s="247">
        <v>271</v>
      </c>
      <c r="Z39" s="16">
        <f t="shared" si="9"/>
        <v>19</v>
      </c>
      <c r="AA39" s="16">
        <f t="shared" si="17"/>
        <v>95</v>
      </c>
    </row>
    <row r="40" spans="1:30" s="111" customFormat="1" ht="30" customHeight="1" x14ac:dyDescent="0.25">
      <c r="A40" s="76" t="s">
        <v>34</v>
      </c>
      <c r="B40" s="77">
        <v>40</v>
      </c>
      <c r="C40" s="138" t="s">
        <v>238</v>
      </c>
      <c r="D40" s="153" t="s">
        <v>419</v>
      </c>
      <c r="E40" s="137" t="s">
        <v>647</v>
      </c>
      <c r="F40" s="71">
        <f t="shared" si="10"/>
        <v>2</v>
      </c>
      <c r="G40" s="136">
        <v>263</v>
      </c>
      <c r="H40" s="136">
        <v>10</v>
      </c>
      <c r="I40" s="148">
        <v>10</v>
      </c>
      <c r="J40" s="71">
        <f t="shared" si="11"/>
        <v>2</v>
      </c>
      <c r="K40" s="146">
        <v>93.3</v>
      </c>
      <c r="L40" s="71">
        <f t="shared" si="12"/>
        <v>4</v>
      </c>
      <c r="M40" s="142">
        <v>2</v>
      </c>
      <c r="N40" s="223">
        <v>2</v>
      </c>
      <c r="O40" s="223">
        <v>2</v>
      </c>
      <c r="P40" s="147">
        <f t="shared" si="13"/>
        <v>6</v>
      </c>
      <c r="Q40" s="136">
        <v>261</v>
      </c>
      <c r="R40" s="136">
        <v>235</v>
      </c>
      <c r="S40" s="63">
        <f t="shared" si="14"/>
        <v>90</v>
      </c>
      <c r="T40" s="71">
        <f t="shared" si="15"/>
        <v>3</v>
      </c>
      <c r="U40" s="136">
        <v>438</v>
      </c>
      <c r="V40" s="136">
        <v>100</v>
      </c>
      <c r="W40" s="12">
        <f t="shared" si="16"/>
        <v>2</v>
      </c>
      <c r="X40" s="247">
        <v>107</v>
      </c>
      <c r="Y40" s="247">
        <v>195</v>
      </c>
      <c r="Z40" s="16">
        <f t="shared" si="9"/>
        <v>19</v>
      </c>
      <c r="AA40" s="16">
        <f t="shared" si="17"/>
        <v>95</v>
      </c>
    </row>
    <row r="41" spans="1:30" s="111" customFormat="1" ht="30" customHeight="1" x14ac:dyDescent="0.25">
      <c r="A41" s="76" t="s">
        <v>34</v>
      </c>
      <c r="B41" s="77">
        <v>41</v>
      </c>
      <c r="C41" s="138" t="s">
        <v>618</v>
      </c>
      <c r="D41" s="153" t="s">
        <v>425</v>
      </c>
      <c r="E41" s="137" t="s">
        <v>647</v>
      </c>
      <c r="F41" s="71">
        <f t="shared" si="10"/>
        <v>2</v>
      </c>
      <c r="G41" s="136">
        <v>267</v>
      </c>
      <c r="H41" s="136">
        <v>11</v>
      </c>
      <c r="I41" s="148">
        <v>11</v>
      </c>
      <c r="J41" s="71">
        <f t="shared" si="11"/>
        <v>2</v>
      </c>
      <c r="K41" s="146">
        <v>98.3</v>
      </c>
      <c r="L41" s="71">
        <f t="shared" si="12"/>
        <v>4</v>
      </c>
      <c r="M41" s="142">
        <v>2</v>
      </c>
      <c r="N41" s="223">
        <v>2</v>
      </c>
      <c r="O41" s="223">
        <v>2</v>
      </c>
      <c r="P41" s="147">
        <f t="shared" si="13"/>
        <v>6</v>
      </c>
      <c r="Q41" s="136">
        <v>267</v>
      </c>
      <c r="R41" s="136">
        <v>218</v>
      </c>
      <c r="S41" s="63">
        <f t="shared" si="14"/>
        <v>82</v>
      </c>
      <c r="T41" s="71">
        <f t="shared" si="15"/>
        <v>3</v>
      </c>
      <c r="U41" s="136">
        <v>329</v>
      </c>
      <c r="V41" s="136">
        <v>100</v>
      </c>
      <c r="W41" s="12">
        <f t="shared" si="16"/>
        <v>2</v>
      </c>
      <c r="X41" s="247">
        <v>94</v>
      </c>
      <c r="Y41" s="247">
        <v>258</v>
      </c>
      <c r="Z41" s="16">
        <f t="shared" si="9"/>
        <v>19</v>
      </c>
      <c r="AA41" s="16">
        <f t="shared" si="17"/>
        <v>95</v>
      </c>
    </row>
    <row r="42" spans="1:30" s="111" customFormat="1" ht="30" customHeight="1" x14ac:dyDescent="0.25">
      <c r="A42" s="76" t="s">
        <v>34</v>
      </c>
      <c r="B42" s="77">
        <v>47</v>
      </c>
      <c r="C42" s="138" t="s">
        <v>595</v>
      </c>
      <c r="D42" s="153" t="s">
        <v>477</v>
      </c>
      <c r="E42" s="137" t="s">
        <v>647</v>
      </c>
      <c r="F42" s="71">
        <f t="shared" si="10"/>
        <v>2</v>
      </c>
      <c r="G42" s="136">
        <v>371</v>
      </c>
      <c r="H42" s="136">
        <v>14</v>
      </c>
      <c r="I42" s="148">
        <v>14</v>
      </c>
      <c r="J42" s="71">
        <f t="shared" si="11"/>
        <v>2</v>
      </c>
      <c r="K42" s="146">
        <v>98.3</v>
      </c>
      <c r="L42" s="71">
        <f t="shared" si="12"/>
        <v>4</v>
      </c>
      <c r="M42" s="142">
        <v>2</v>
      </c>
      <c r="N42" s="223">
        <v>2</v>
      </c>
      <c r="O42" s="223">
        <v>2</v>
      </c>
      <c r="P42" s="147">
        <f t="shared" si="13"/>
        <v>6</v>
      </c>
      <c r="Q42" s="136">
        <v>368</v>
      </c>
      <c r="R42" s="136">
        <v>299</v>
      </c>
      <c r="S42" s="63">
        <f t="shared" si="14"/>
        <v>81</v>
      </c>
      <c r="T42" s="71">
        <f t="shared" si="15"/>
        <v>3</v>
      </c>
      <c r="U42" s="136">
        <v>549</v>
      </c>
      <c r="V42" s="136">
        <v>100</v>
      </c>
      <c r="W42" s="12">
        <f t="shared" si="16"/>
        <v>2</v>
      </c>
      <c r="X42" s="247">
        <v>36</v>
      </c>
      <c r="Y42" s="247">
        <v>83</v>
      </c>
      <c r="Z42" s="16">
        <f t="shared" si="9"/>
        <v>19</v>
      </c>
      <c r="AA42" s="16">
        <f t="shared" si="17"/>
        <v>95</v>
      </c>
    </row>
    <row r="43" spans="1:30" s="111" customFormat="1" ht="30" customHeight="1" x14ac:dyDescent="0.25">
      <c r="A43" s="76" t="s">
        <v>34</v>
      </c>
      <c r="B43" s="77">
        <v>50</v>
      </c>
      <c r="C43" s="138" t="s">
        <v>223</v>
      </c>
      <c r="D43" s="153" t="s">
        <v>417</v>
      </c>
      <c r="E43" s="137" t="s">
        <v>647</v>
      </c>
      <c r="F43" s="71">
        <f t="shared" si="10"/>
        <v>2</v>
      </c>
      <c r="G43" s="136">
        <v>78</v>
      </c>
      <c r="H43" s="136">
        <v>7</v>
      </c>
      <c r="I43" s="148">
        <v>7</v>
      </c>
      <c r="J43" s="71">
        <f t="shared" si="11"/>
        <v>2</v>
      </c>
      <c r="K43" s="146">
        <v>98.3</v>
      </c>
      <c r="L43" s="71">
        <f t="shared" si="12"/>
        <v>4</v>
      </c>
      <c r="M43" s="142">
        <v>2</v>
      </c>
      <c r="N43" s="223">
        <v>2</v>
      </c>
      <c r="O43" s="223">
        <v>2</v>
      </c>
      <c r="P43" s="147">
        <f t="shared" si="13"/>
        <v>6</v>
      </c>
      <c r="Q43" s="136">
        <v>78</v>
      </c>
      <c r="R43" s="136">
        <v>66</v>
      </c>
      <c r="S43" s="63">
        <f t="shared" si="14"/>
        <v>85</v>
      </c>
      <c r="T43" s="71">
        <f t="shared" si="15"/>
        <v>3</v>
      </c>
      <c r="U43" s="136">
        <v>140</v>
      </c>
      <c r="V43" s="136">
        <v>100</v>
      </c>
      <c r="W43" s="12">
        <f t="shared" si="16"/>
        <v>2</v>
      </c>
      <c r="X43" s="247">
        <v>55</v>
      </c>
      <c r="Y43" s="247">
        <v>231</v>
      </c>
      <c r="Z43" s="16">
        <f t="shared" si="9"/>
        <v>19</v>
      </c>
      <c r="AA43" s="16">
        <f t="shared" si="17"/>
        <v>95</v>
      </c>
    </row>
    <row r="44" spans="1:30" s="111" customFormat="1" ht="30" customHeight="1" x14ac:dyDescent="0.25">
      <c r="A44" s="76" t="s">
        <v>34</v>
      </c>
      <c r="B44" s="77">
        <v>3</v>
      </c>
      <c r="C44" s="138" t="s">
        <v>596</v>
      </c>
      <c r="D44" s="153" t="s">
        <v>444</v>
      </c>
      <c r="E44" s="137" t="s">
        <v>647</v>
      </c>
      <c r="F44" s="71">
        <f t="shared" si="10"/>
        <v>2</v>
      </c>
      <c r="G44" s="136">
        <v>279</v>
      </c>
      <c r="H44" s="136">
        <v>12</v>
      </c>
      <c r="I44" s="148">
        <v>12</v>
      </c>
      <c r="J44" s="71">
        <f t="shared" si="11"/>
        <v>2</v>
      </c>
      <c r="K44" s="146">
        <v>96.7</v>
      </c>
      <c r="L44" s="71">
        <f t="shared" si="12"/>
        <v>4</v>
      </c>
      <c r="M44" s="142">
        <v>2</v>
      </c>
      <c r="N44" s="223">
        <v>2</v>
      </c>
      <c r="O44" s="223">
        <v>2</v>
      </c>
      <c r="P44" s="147">
        <f t="shared" si="13"/>
        <v>6</v>
      </c>
      <c r="Q44" s="136">
        <v>272</v>
      </c>
      <c r="R44" s="136">
        <v>154</v>
      </c>
      <c r="S44" s="63">
        <f t="shared" si="14"/>
        <v>57</v>
      </c>
      <c r="T44" s="71">
        <f t="shared" si="15"/>
        <v>2</v>
      </c>
      <c r="U44" s="136">
        <v>404</v>
      </c>
      <c r="V44" s="136">
        <v>100</v>
      </c>
      <c r="W44" s="12">
        <f t="shared" si="16"/>
        <v>2</v>
      </c>
      <c r="X44" s="247">
        <v>99</v>
      </c>
      <c r="Y44" s="247">
        <v>182</v>
      </c>
      <c r="Z44" s="16">
        <f t="shared" si="9"/>
        <v>18</v>
      </c>
      <c r="AA44" s="16">
        <f t="shared" si="17"/>
        <v>90</v>
      </c>
    </row>
    <row r="45" spans="1:30" s="111" customFormat="1" ht="30" customHeight="1" x14ac:dyDescent="0.25">
      <c r="A45" s="76" t="s">
        <v>34</v>
      </c>
      <c r="B45" s="77">
        <v>12</v>
      </c>
      <c r="C45" s="138" t="s">
        <v>601</v>
      </c>
      <c r="D45" s="153" t="s">
        <v>438</v>
      </c>
      <c r="E45" s="137" t="s">
        <v>647</v>
      </c>
      <c r="F45" s="71">
        <f t="shared" si="10"/>
        <v>2</v>
      </c>
      <c r="G45" s="136">
        <v>152</v>
      </c>
      <c r="H45" s="136">
        <v>6</v>
      </c>
      <c r="I45" s="148">
        <v>6</v>
      </c>
      <c r="J45" s="71">
        <f t="shared" si="11"/>
        <v>2</v>
      </c>
      <c r="K45" s="146">
        <v>91.7</v>
      </c>
      <c r="L45" s="71">
        <f t="shared" si="12"/>
        <v>4</v>
      </c>
      <c r="M45" s="142">
        <v>2</v>
      </c>
      <c r="N45" s="223">
        <v>2</v>
      </c>
      <c r="O45" s="223">
        <v>2</v>
      </c>
      <c r="P45" s="147">
        <f t="shared" si="13"/>
        <v>6</v>
      </c>
      <c r="Q45" s="136">
        <v>148</v>
      </c>
      <c r="R45" s="136">
        <v>99</v>
      </c>
      <c r="S45" s="63">
        <f t="shared" si="14"/>
        <v>67</v>
      </c>
      <c r="T45" s="71">
        <f t="shared" si="15"/>
        <v>2</v>
      </c>
      <c r="U45" s="136">
        <v>216</v>
      </c>
      <c r="V45" s="136">
        <v>100</v>
      </c>
      <c r="W45" s="12">
        <f t="shared" si="16"/>
        <v>2</v>
      </c>
      <c r="X45" s="247">
        <v>46</v>
      </c>
      <c r="Y45" s="247">
        <v>35</v>
      </c>
      <c r="Z45" s="16">
        <f t="shared" si="9"/>
        <v>18</v>
      </c>
      <c r="AA45" s="16">
        <f t="shared" si="17"/>
        <v>90</v>
      </c>
    </row>
    <row r="46" spans="1:30" s="111" customFormat="1" ht="30" customHeight="1" x14ac:dyDescent="0.25">
      <c r="A46" s="76" t="s">
        <v>34</v>
      </c>
      <c r="B46" s="77">
        <v>15</v>
      </c>
      <c r="C46" s="138" t="s">
        <v>602</v>
      </c>
      <c r="D46" s="153" t="s">
        <v>418</v>
      </c>
      <c r="E46" s="137" t="s">
        <v>647</v>
      </c>
      <c r="F46" s="71">
        <f t="shared" si="10"/>
        <v>2</v>
      </c>
      <c r="G46" s="136">
        <v>250</v>
      </c>
      <c r="H46" s="136">
        <v>12</v>
      </c>
      <c r="I46" s="148">
        <v>12</v>
      </c>
      <c r="J46" s="71">
        <f t="shared" si="11"/>
        <v>2</v>
      </c>
      <c r="K46" s="146">
        <v>95</v>
      </c>
      <c r="L46" s="71">
        <f t="shared" si="12"/>
        <v>4</v>
      </c>
      <c r="M46" s="142">
        <v>1</v>
      </c>
      <c r="N46" s="223">
        <v>2</v>
      </c>
      <c r="O46" s="223">
        <v>1</v>
      </c>
      <c r="P46" s="147">
        <f t="shared" si="13"/>
        <v>4</v>
      </c>
      <c r="Q46" s="136">
        <v>245</v>
      </c>
      <c r="R46" s="136">
        <v>235</v>
      </c>
      <c r="S46" s="63">
        <f t="shared" si="14"/>
        <v>96</v>
      </c>
      <c r="T46" s="71">
        <f t="shared" si="15"/>
        <v>4</v>
      </c>
      <c r="U46" s="136">
        <v>433</v>
      </c>
      <c r="V46" s="136">
        <v>100</v>
      </c>
      <c r="W46" s="12">
        <f t="shared" si="16"/>
        <v>2</v>
      </c>
      <c r="X46" s="247">
        <v>74</v>
      </c>
      <c r="Y46" s="247">
        <v>87</v>
      </c>
      <c r="Z46" s="16">
        <f t="shared" si="9"/>
        <v>18</v>
      </c>
      <c r="AA46" s="16">
        <f t="shared" si="17"/>
        <v>90</v>
      </c>
    </row>
    <row r="47" spans="1:30" s="111" customFormat="1" ht="30" customHeight="1" x14ac:dyDescent="0.25">
      <c r="A47" s="76" t="s">
        <v>34</v>
      </c>
      <c r="B47" s="77">
        <v>38</v>
      </c>
      <c r="C47" s="138" t="s">
        <v>616</v>
      </c>
      <c r="D47" s="153" t="s">
        <v>442</v>
      </c>
      <c r="E47" s="137" t="s">
        <v>647</v>
      </c>
      <c r="F47" s="71">
        <f t="shared" si="10"/>
        <v>2</v>
      </c>
      <c r="G47" s="136">
        <v>305</v>
      </c>
      <c r="H47" s="136">
        <v>12</v>
      </c>
      <c r="I47" s="148">
        <v>12</v>
      </c>
      <c r="J47" s="71">
        <f t="shared" si="11"/>
        <v>2</v>
      </c>
      <c r="K47" s="146">
        <v>93.3</v>
      </c>
      <c r="L47" s="71">
        <f t="shared" si="12"/>
        <v>4</v>
      </c>
      <c r="M47" s="142">
        <v>2</v>
      </c>
      <c r="N47" s="223">
        <v>2</v>
      </c>
      <c r="O47" s="223">
        <v>2</v>
      </c>
      <c r="P47" s="147">
        <f t="shared" si="13"/>
        <v>6</v>
      </c>
      <c r="Q47" s="136">
        <v>302</v>
      </c>
      <c r="R47" s="136">
        <v>229</v>
      </c>
      <c r="S47" s="63">
        <f t="shared" si="14"/>
        <v>76</v>
      </c>
      <c r="T47" s="71">
        <f t="shared" si="15"/>
        <v>2</v>
      </c>
      <c r="U47" s="136">
        <v>376</v>
      </c>
      <c r="V47" s="136">
        <v>100</v>
      </c>
      <c r="W47" s="12">
        <f t="shared" si="16"/>
        <v>2</v>
      </c>
      <c r="X47" s="247">
        <v>135</v>
      </c>
      <c r="Y47" s="247">
        <v>260</v>
      </c>
      <c r="Z47" s="16">
        <f t="shared" si="9"/>
        <v>18</v>
      </c>
      <c r="AA47" s="16">
        <f t="shared" si="17"/>
        <v>90</v>
      </c>
    </row>
    <row r="48" spans="1:30" s="111" customFormat="1" ht="30" customHeight="1" x14ac:dyDescent="0.25">
      <c r="A48" s="76" t="s">
        <v>34</v>
      </c>
      <c r="B48" s="77">
        <v>45</v>
      </c>
      <c r="C48" s="138" t="s">
        <v>240</v>
      </c>
      <c r="D48" s="153" t="s">
        <v>404</v>
      </c>
      <c r="E48" s="137" t="s">
        <v>647</v>
      </c>
      <c r="F48" s="71">
        <f t="shared" si="10"/>
        <v>2</v>
      </c>
      <c r="G48" s="136">
        <v>287</v>
      </c>
      <c r="H48" s="136">
        <v>12</v>
      </c>
      <c r="I48" s="148">
        <v>12</v>
      </c>
      <c r="J48" s="71">
        <f t="shared" si="11"/>
        <v>2</v>
      </c>
      <c r="K48" s="146">
        <v>93.3</v>
      </c>
      <c r="L48" s="71">
        <f t="shared" si="12"/>
        <v>4</v>
      </c>
      <c r="M48" s="142">
        <v>2</v>
      </c>
      <c r="N48" s="223">
        <v>2</v>
      </c>
      <c r="O48" s="223">
        <v>2</v>
      </c>
      <c r="P48" s="147">
        <f t="shared" si="13"/>
        <v>6</v>
      </c>
      <c r="Q48" s="136">
        <v>270</v>
      </c>
      <c r="R48" s="136">
        <v>183</v>
      </c>
      <c r="S48" s="63">
        <f t="shared" si="14"/>
        <v>68</v>
      </c>
      <c r="T48" s="71">
        <f t="shared" si="15"/>
        <v>2</v>
      </c>
      <c r="U48" s="136">
        <v>323</v>
      </c>
      <c r="V48" s="136">
        <v>98</v>
      </c>
      <c r="W48" s="12">
        <f t="shared" si="16"/>
        <v>2</v>
      </c>
      <c r="X48" s="247">
        <v>125</v>
      </c>
      <c r="Y48" s="247">
        <v>717</v>
      </c>
      <c r="Z48" s="16">
        <f t="shared" si="9"/>
        <v>18</v>
      </c>
      <c r="AA48" s="16">
        <f t="shared" si="17"/>
        <v>90</v>
      </c>
    </row>
    <row r="49" spans="1:30" ht="30" customHeight="1" x14ac:dyDescent="0.25">
      <c r="A49" s="76" t="s">
        <v>34</v>
      </c>
      <c r="B49" s="77">
        <v>46</v>
      </c>
      <c r="C49" s="138" t="s">
        <v>621</v>
      </c>
      <c r="D49" s="153" t="s">
        <v>439</v>
      </c>
      <c r="E49" s="137" t="s">
        <v>647</v>
      </c>
      <c r="F49" s="71">
        <f t="shared" si="10"/>
        <v>2</v>
      </c>
      <c r="G49" s="136">
        <v>330</v>
      </c>
      <c r="H49" s="136">
        <v>15</v>
      </c>
      <c r="I49" s="148">
        <v>15</v>
      </c>
      <c r="J49" s="71">
        <f t="shared" si="11"/>
        <v>2</v>
      </c>
      <c r="K49" s="146">
        <v>90</v>
      </c>
      <c r="L49" s="71">
        <f t="shared" si="12"/>
        <v>3</v>
      </c>
      <c r="M49" s="142">
        <v>2</v>
      </c>
      <c r="N49" s="223">
        <v>2</v>
      </c>
      <c r="O49" s="223">
        <v>2</v>
      </c>
      <c r="P49" s="147">
        <f t="shared" si="13"/>
        <v>6</v>
      </c>
      <c r="Q49" s="136">
        <v>325</v>
      </c>
      <c r="R49" s="136">
        <v>282</v>
      </c>
      <c r="S49" s="63">
        <f t="shared" si="14"/>
        <v>87</v>
      </c>
      <c r="T49" s="71">
        <f t="shared" si="15"/>
        <v>3</v>
      </c>
      <c r="U49" s="136">
        <v>489</v>
      </c>
      <c r="V49" s="136">
        <v>100</v>
      </c>
      <c r="W49" s="12">
        <f t="shared" si="16"/>
        <v>2</v>
      </c>
      <c r="X49" s="247">
        <v>69</v>
      </c>
      <c r="Y49" s="247">
        <v>472</v>
      </c>
      <c r="Z49" s="16">
        <f t="shared" si="9"/>
        <v>18</v>
      </c>
      <c r="AA49" s="16">
        <f t="shared" si="17"/>
        <v>90</v>
      </c>
      <c r="AD49" s="111"/>
    </row>
    <row r="50" spans="1:30" ht="30" customHeight="1" x14ac:dyDescent="0.25">
      <c r="A50" s="76" t="s">
        <v>34</v>
      </c>
      <c r="B50" s="77">
        <v>32</v>
      </c>
      <c r="C50" s="138" t="s">
        <v>594</v>
      </c>
      <c r="D50" s="153" t="s">
        <v>431</v>
      </c>
      <c r="E50" s="137" t="s">
        <v>647</v>
      </c>
      <c r="F50" s="71">
        <f t="shared" si="10"/>
        <v>2</v>
      </c>
      <c r="G50" s="136">
        <v>287</v>
      </c>
      <c r="H50" s="136">
        <v>13</v>
      </c>
      <c r="I50" s="148">
        <v>13</v>
      </c>
      <c r="J50" s="71">
        <f t="shared" si="11"/>
        <v>2</v>
      </c>
      <c r="K50" s="146">
        <v>78.3</v>
      </c>
      <c r="L50" s="71">
        <f t="shared" si="12"/>
        <v>2</v>
      </c>
      <c r="M50" s="142">
        <v>2</v>
      </c>
      <c r="N50" s="223">
        <v>2</v>
      </c>
      <c r="O50" s="223">
        <v>2</v>
      </c>
      <c r="P50" s="147">
        <f t="shared" si="13"/>
        <v>6</v>
      </c>
      <c r="Q50" s="136">
        <v>271</v>
      </c>
      <c r="R50" s="136">
        <v>241</v>
      </c>
      <c r="S50" s="63">
        <f t="shared" si="14"/>
        <v>89</v>
      </c>
      <c r="T50" s="71">
        <f t="shared" si="15"/>
        <v>3</v>
      </c>
      <c r="U50" s="136">
        <v>453</v>
      </c>
      <c r="V50" s="136">
        <v>99</v>
      </c>
      <c r="W50" s="12">
        <f t="shared" si="16"/>
        <v>2</v>
      </c>
      <c r="X50" s="247">
        <v>57</v>
      </c>
      <c r="Y50" s="247">
        <v>449</v>
      </c>
      <c r="Z50" s="16">
        <f t="shared" si="9"/>
        <v>17</v>
      </c>
      <c r="AA50" s="16">
        <f t="shared" si="17"/>
        <v>85</v>
      </c>
      <c r="AD50" s="111"/>
    </row>
    <row r="51" spans="1:30" ht="30" customHeight="1" x14ac:dyDescent="0.25">
      <c r="A51" s="76" t="s">
        <v>34</v>
      </c>
      <c r="B51" s="77">
        <v>48</v>
      </c>
      <c r="C51" s="138" t="s">
        <v>622</v>
      </c>
      <c r="D51" s="153" t="s">
        <v>429</v>
      </c>
      <c r="E51" s="137" t="s">
        <v>647</v>
      </c>
      <c r="F51" s="71">
        <f t="shared" si="10"/>
        <v>2</v>
      </c>
      <c r="G51" s="136">
        <v>276</v>
      </c>
      <c r="H51" s="136">
        <v>12</v>
      </c>
      <c r="I51" s="148">
        <v>12</v>
      </c>
      <c r="J51" s="71">
        <f t="shared" si="11"/>
        <v>2</v>
      </c>
      <c r="K51" s="146">
        <v>85</v>
      </c>
      <c r="L51" s="71">
        <f t="shared" si="12"/>
        <v>3</v>
      </c>
      <c r="M51" s="142">
        <v>2</v>
      </c>
      <c r="N51" s="223">
        <v>2</v>
      </c>
      <c r="O51" s="223">
        <v>2</v>
      </c>
      <c r="P51" s="147">
        <f t="shared" si="13"/>
        <v>6</v>
      </c>
      <c r="Q51" s="136">
        <v>270</v>
      </c>
      <c r="R51" s="136">
        <v>147</v>
      </c>
      <c r="S51" s="63">
        <f t="shared" si="14"/>
        <v>54</v>
      </c>
      <c r="T51" s="71">
        <f t="shared" si="15"/>
        <v>2</v>
      </c>
      <c r="U51" s="136">
        <v>401</v>
      </c>
      <c r="V51" s="136">
        <v>99</v>
      </c>
      <c r="W51" s="12">
        <f t="shared" si="16"/>
        <v>2</v>
      </c>
      <c r="X51" s="247">
        <v>62</v>
      </c>
      <c r="Y51" s="247">
        <v>426</v>
      </c>
      <c r="Z51" s="16">
        <f t="shared" si="9"/>
        <v>17</v>
      </c>
      <c r="AA51" s="16">
        <f t="shared" si="17"/>
        <v>85</v>
      </c>
      <c r="AD51" s="111"/>
    </row>
    <row r="52" spans="1:30" ht="30" customHeight="1" x14ac:dyDescent="0.25">
      <c r="A52" s="76" t="s">
        <v>34</v>
      </c>
      <c r="B52" s="77">
        <v>44</v>
      </c>
      <c r="C52" s="138" t="s">
        <v>239</v>
      </c>
      <c r="D52" s="153" t="s">
        <v>437</v>
      </c>
      <c r="E52" s="137" t="s">
        <v>647</v>
      </c>
      <c r="F52" s="71">
        <f t="shared" si="10"/>
        <v>2</v>
      </c>
      <c r="G52" s="136">
        <v>314</v>
      </c>
      <c r="H52" s="136">
        <v>14</v>
      </c>
      <c r="I52" s="148">
        <v>14</v>
      </c>
      <c r="J52" s="71">
        <f t="shared" si="11"/>
        <v>2</v>
      </c>
      <c r="K52" s="146">
        <v>90</v>
      </c>
      <c r="L52" s="71">
        <f t="shared" si="12"/>
        <v>3</v>
      </c>
      <c r="M52" s="142">
        <v>2</v>
      </c>
      <c r="N52" s="223">
        <v>2</v>
      </c>
      <c r="O52" s="223">
        <v>0</v>
      </c>
      <c r="P52" s="147">
        <f t="shared" si="13"/>
        <v>4</v>
      </c>
      <c r="Q52" s="136">
        <v>309</v>
      </c>
      <c r="R52" s="136">
        <v>113</v>
      </c>
      <c r="S52" s="63">
        <f t="shared" si="14"/>
        <v>37</v>
      </c>
      <c r="T52" s="71">
        <f t="shared" si="15"/>
        <v>1</v>
      </c>
      <c r="U52" s="136">
        <v>442</v>
      </c>
      <c r="V52" s="136">
        <v>100</v>
      </c>
      <c r="W52" s="12">
        <f t="shared" si="16"/>
        <v>2</v>
      </c>
      <c r="X52" s="247">
        <v>90</v>
      </c>
      <c r="Y52" s="247">
        <v>131</v>
      </c>
      <c r="Z52" s="16">
        <f t="shared" si="9"/>
        <v>14</v>
      </c>
      <c r="AA52" s="16">
        <f t="shared" si="17"/>
        <v>70</v>
      </c>
      <c r="AD52" s="111"/>
    </row>
    <row r="53" spans="1:30" ht="30" customHeight="1" x14ac:dyDescent="0.25">
      <c r="A53" s="76" t="s">
        <v>34</v>
      </c>
      <c r="B53" s="77">
        <v>31</v>
      </c>
      <c r="C53" s="138" t="s">
        <v>612</v>
      </c>
      <c r="D53" s="153" t="s">
        <v>441</v>
      </c>
      <c r="E53" s="137" t="s">
        <v>647</v>
      </c>
      <c r="F53" s="71">
        <f t="shared" si="10"/>
        <v>2</v>
      </c>
      <c r="G53" s="136">
        <v>285</v>
      </c>
      <c r="H53" s="136">
        <v>12</v>
      </c>
      <c r="I53" s="148">
        <v>12</v>
      </c>
      <c r="J53" s="71">
        <f t="shared" si="11"/>
        <v>2</v>
      </c>
      <c r="K53" s="146">
        <v>75</v>
      </c>
      <c r="L53" s="71">
        <f t="shared" si="12"/>
        <v>2</v>
      </c>
      <c r="M53" s="142">
        <v>1</v>
      </c>
      <c r="N53" s="223">
        <v>1</v>
      </c>
      <c r="O53" s="223">
        <v>1</v>
      </c>
      <c r="P53" s="147">
        <f t="shared" si="13"/>
        <v>3</v>
      </c>
      <c r="Q53" s="136">
        <v>268</v>
      </c>
      <c r="R53" s="136">
        <v>137</v>
      </c>
      <c r="S53" s="63">
        <f t="shared" si="14"/>
        <v>51</v>
      </c>
      <c r="T53" s="71">
        <f t="shared" si="15"/>
        <v>2</v>
      </c>
      <c r="U53" s="136">
        <v>455</v>
      </c>
      <c r="V53" s="136">
        <v>100</v>
      </c>
      <c r="W53" s="12">
        <f t="shared" si="16"/>
        <v>2</v>
      </c>
      <c r="X53" s="247">
        <v>110</v>
      </c>
      <c r="Y53" s="247">
        <v>111</v>
      </c>
      <c r="Z53" s="16">
        <f t="shared" si="9"/>
        <v>13</v>
      </c>
      <c r="AA53" s="16">
        <f t="shared" si="17"/>
        <v>65</v>
      </c>
      <c r="AD53" s="111"/>
    </row>
    <row r="54" spans="1:30" ht="30" customHeight="1" x14ac:dyDescent="0.25">
      <c r="A54" s="76" t="s">
        <v>34</v>
      </c>
      <c r="B54" s="77">
        <v>28</v>
      </c>
      <c r="C54" s="138" t="s">
        <v>610</v>
      </c>
      <c r="D54" s="153" t="s">
        <v>434</v>
      </c>
      <c r="E54" s="137" t="s">
        <v>647</v>
      </c>
      <c r="F54" s="71">
        <f t="shared" si="10"/>
        <v>2</v>
      </c>
      <c r="G54" s="136">
        <v>302</v>
      </c>
      <c r="H54" s="136">
        <v>13</v>
      </c>
      <c r="I54" s="148">
        <v>13</v>
      </c>
      <c r="J54" s="71">
        <f t="shared" si="11"/>
        <v>2</v>
      </c>
      <c r="K54" s="146">
        <v>88.3</v>
      </c>
      <c r="L54" s="71">
        <f t="shared" si="12"/>
        <v>3</v>
      </c>
      <c r="M54" s="142">
        <v>0</v>
      </c>
      <c r="N54" s="223">
        <v>0</v>
      </c>
      <c r="O54" s="223">
        <v>0</v>
      </c>
      <c r="P54" s="147">
        <f t="shared" si="13"/>
        <v>0</v>
      </c>
      <c r="Q54" s="136">
        <v>294</v>
      </c>
      <c r="R54" s="136">
        <v>194</v>
      </c>
      <c r="S54" s="63">
        <f t="shared" si="14"/>
        <v>66</v>
      </c>
      <c r="T54" s="71">
        <f t="shared" si="15"/>
        <v>2</v>
      </c>
      <c r="U54" s="136">
        <v>474</v>
      </c>
      <c r="V54" s="136">
        <v>100</v>
      </c>
      <c r="W54" s="12">
        <f t="shared" si="16"/>
        <v>2</v>
      </c>
      <c r="X54" s="247">
        <v>52</v>
      </c>
      <c r="Y54" s="247">
        <v>143</v>
      </c>
      <c r="Z54" s="16">
        <f t="shared" si="9"/>
        <v>11</v>
      </c>
      <c r="AA54" s="16">
        <f t="shared" si="17"/>
        <v>55</v>
      </c>
      <c r="AD54" s="111"/>
    </row>
    <row r="55" spans="1:30" s="82" customFormat="1" ht="30" customHeight="1" x14ac:dyDescent="0.25">
      <c r="A55" s="78"/>
      <c r="B55" s="78"/>
      <c r="C55" s="86" t="s">
        <v>52</v>
      </c>
      <c r="D55" s="118"/>
      <c r="E55" s="78"/>
      <c r="F55" s="79"/>
      <c r="G55" s="80">
        <f>SUM(G3:G54)</f>
        <v>12766</v>
      </c>
      <c r="H55" s="80">
        <f>SUM(H3:H54)</f>
        <v>565</v>
      </c>
      <c r="I55" s="67">
        <f>SUM(I3:I54)</f>
        <v>565</v>
      </c>
      <c r="J55" s="79"/>
      <c r="K55" s="81"/>
      <c r="L55" s="79"/>
      <c r="M55"/>
      <c r="N55"/>
      <c r="O55"/>
      <c r="P55" s="79"/>
      <c r="Q55" s="78"/>
      <c r="R55" s="78"/>
      <c r="S55" s="66"/>
      <c r="T55" s="79"/>
      <c r="Z55" s="83"/>
      <c r="AA55" s="83"/>
      <c r="AD55" s="78"/>
    </row>
    <row r="56" spans="1:30" ht="23.25" customHeight="1" thickBot="1" x14ac:dyDescent="0.3">
      <c r="Z56" s="110"/>
      <c r="AD56" s="111"/>
    </row>
    <row r="57" spans="1:30" ht="28.5" customHeight="1" thickBot="1" x14ac:dyDescent="0.3">
      <c r="V57" s="87" t="s">
        <v>51</v>
      </c>
      <c r="W57" s="88"/>
      <c r="X57" s="88"/>
      <c r="Y57" s="89"/>
      <c r="Z57" s="84">
        <f>AVERAGE(Z3:Z54)</f>
        <v>18.98076923076923</v>
      </c>
      <c r="AA57" s="85">
        <f>ROUND(Z57/$Z$2*100,0)</f>
        <v>95</v>
      </c>
    </row>
  </sheetData>
  <sortState ref="A1:AA55">
    <sortCondition descending="1" ref="AA3"/>
  </sortState>
  <pageMargins left="0.7" right="0.7" top="0.75" bottom="0.75" header="0.3" footer="0.3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0" tint="-0.14999847407452621"/>
  </sheetPr>
  <dimension ref="A1:AA17"/>
  <sheetViews>
    <sheetView zoomScale="66" zoomScaleNormal="66" zoomScalePageLayoutView="85" workbookViewId="0">
      <selection activeCell="M25" sqref="M25"/>
    </sheetView>
  </sheetViews>
  <sheetFormatPr defaultColWidth="8.85546875" defaultRowHeight="15" x14ac:dyDescent="0.25"/>
  <cols>
    <col min="1" max="1" width="52.140625" customWidth="1"/>
    <col min="2" max="2" width="6.7109375" customWidth="1"/>
    <col min="3" max="3" width="34.7109375" customWidth="1"/>
    <col min="4" max="4" width="30.5703125" customWidth="1"/>
    <col min="5" max="5" width="17.5703125" customWidth="1"/>
    <col min="6" max="6" width="6.7109375" customWidth="1"/>
    <col min="7" max="7" width="14.85546875" bestFit="1" customWidth="1"/>
    <col min="8" max="8" width="11.85546875" bestFit="1" customWidth="1"/>
    <col min="9" max="9" width="13.42578125" style="25" customWidth="1"/>
    <col min="10" max="10" width="6.42578125" customWidth="1"/>
    <col min="11" max="11" width="14" customWidth="1"/>
    <col min="12" max="12" width="7" customWidth="1"/>
    <col min="13" max="14" width="15.28515625" customWidth="1"/>
    <col min="15" max="15" width="14.85546875" customWidth="1"/>
    <col min="16" max="16" width="7.140625" customWidth="1"/>
    <col min="17" max="18" width="14.7109375" customWidth="1"/>
    <col min="19" max="19" width="8.7109375" customWidth="1"/>
    <col min="20" max="20" width="7.42578125" customWidth="1"/>
    <col min="21" max="21" width="12.28515625" customWidth="1"/>
    <col min="22" max="22" width="16" customWidth="1"/>
    <col min="23" max="23" width="6.42578125" customWidth="1"/>
    <col min="24" max="24" width="12.5703125" customWidth="1"/>
    <col min="25" max="25" width="12.85546875" customWidth="1"/>
    <col min="26" max="26" width="9" customWidth="1"/>
    <col min="27" max="27" width="8.42578125" customWidth="1"/>
  </cols>
  <sheetData>
    <row r="1" spans="1:27" s="1" customFormat="1" ht="154.5" x14ac:dyDescent="0.25">
      <c r="A1" s="2" t="s">
        <v>35</v>
      </c>
      <c r="B1" s="3"/>
      <c r="C1" s="4" t="s">
        <v>36</v>
      </c>
      <c r="D1" s="4" t="s">
        <v>265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655</v>
      </c>
      <c r="N1" s="5" t="s">
        <v>656</v>
      </c>
      <c r="O1" s="5" t="s">
        <v>657</v>
      </c>
      <c r="P1" s="11" t="s">
        <v>650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243</v>
      </c>
      <c r="V1" s="5" t="s">
        <v>244</v>
      </c>
      <c r="W1" s="11" t="s">
        <v>245</v>
      </c>
      <c r="X1" s="5" t="s">
        <v>246</v>
      </c>
      <c r="Y1" s="5" t="s">
        <v>247</v>
      </c>
      <c r="Z1" s="14" t="s">
        <v>646</v>
      </c>
      <c r="AA1" s="14" t="s">
        <v>50</v>
      </c>
    </row>
    <row r="2" spans="1:27" s="1" customFormat="1" x14ac:dyDescent="0.25">
      <c r="A2" s="10" t="s">
        <v>654</v>
      </c>
      <c r="B2" s="7"/>
      <c r="C2" s="8"/>
      <c r="D2" s="8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222">
        <v>2</v>
      </c>
      <c r="O2" s="222">
        <v>2</v>
      </c>
      <c r="P2" s="152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 t="shared" ref="Z2:Z7" si="0">F2+J2+L2+P2+T2+W2</f>
        <v>20</v>
      </c>
      <c r="AA2" s="13">
        <v>100</v>
      </c>
    </row>
    <row r="3" spans="1:27" s="6" customFormat="1" ht="30" customHeight="1" x14ac:dyDescent="0.25">
      <c r="A3" s="186" t="s">
        <v>18</v>
      </c>
      <c r="B3" s="187">
        <v>1</v>
      </c>
      <c r="C3" s="188" t="s">
        <v>136</v>
      </c>
      <c r="D3" s="188" t="s">
        <v>267</v>
      </c>
      <c r="E3" s="178" t="s">
        <v>647</v>
      </c>
      <c r="F3" s="179">
        <f>IF(E3="23/24",2,0)</f>
        <v>2</v>
      </c>
      <c r="G3" s="136">
        <v>155</v>
      </c>
      <c r="H3" s="136">
        <v>10</v>
      </c>
      <c r="I3" s="246">
        <v>10</v>
      </c>
      <c r="J3" s="179">
        <f>IF(ABS((H3-I3)/I3)&lt;=0.1,2,IF(AND(ABS((H3-I3)/I3)&gt;0.1,ABS((H3-I3)/I3)&lt;=0.2),1,0))</f>
        <v>2</v>
      </c>
      <c r="K3" s="190">
        <v>96.666666666666671</v>
      </c>
      <c r="L3" s="179">
        <f>IF(K3&gt;90,4,IF(AND(K3&gt;80,K3&lt;=90),3,IF(AND(K3&gt;=50,K3&lt;=80),2,IF(AND(K3&gt;=10,K3&lt;50),1,0))))</f>
        <v>4</v>
      </c>
      <c r="M3" s="189">
        <v>2</v>
      </c>
      <c r="N3" s="223">
        <v>2</v>
      </c>
      <c r="O3" s="223">
        <v>2</v>
      </c>
      <c r="P3" s="179">
        <f>SUM(M3:O3)</f>
        <v>6</v>
      </c>
      <c r="Q3" s="113">
        <v>147</v>
      </c>
      <c r="R3" s="113">
        <v>136</v>
      </c>
      <c r="S3" s="191">
        <f>ROUND(R3/Q3*100,0)</f>
        <v>93</v>
      </c>
      <c r="T3" s="179">
        <f>IF(S3&gt;90,4,IF(AND(S3&gt;80,S3&lt;=90),3,IF(AND(S3&gt;=50,S3&lt;=80),2,IF(AND(S3&gt;=10,S3&lt;50),1,0))))</f>
        <v>4</v>
      </c>
      <c r="U3" s="136">
        <v>170</v>
      </c>
      <c r="V3" s="136">
        <v>100</v>
      </c>
      <c r="W3" s="179">
        <f>IF(V3&gt;=90,2,IF(V3&gt;=80,1,0))</f>
        <v>2</v>
      </c>
      <c r="X3" s="216">
        <v>57</v>
      </c>
      <c r="Y3" s="216">
        <v>127</v>
      </c>
      <c r="Z3" s="192">
        <f t="shared" si="0"/>
        <v>20</v>
      </c>
      <c r="AA3" s="192">
        <f>ROUND(Z3/$Z$2*100,0)</f>
        <v>100</v>
      </c>
    </row>
    <row r="4" spans="1:27" s="6" customFormat="1" ht="30" customHeight="1" x14ac:dyDescent="0.25">
      <c r="A4" s="186" t="s">
        <v>18</v>
      </c>
      <c r="B4" s="225">
        <v>3</v>
      </c>
      <c r="C4" s="188" t="s">
        <v>137</v>
      </c>
      <c r="D4" s="245" t="s">
        <v>266</v>
      </c>
      <c r="E4" s="178" t="s">
        <v>647</v>
      </c>
      <c r="F4" s="179">
        <f>IF(E4="23/24",2,0)</f>
        <v>2</v>
      </c>
      <c r="G4" s="136">
        <v>100</v>
      </c>
      <c r="H4" s="136">
        <v>5</v>
      </c>
      <c r="I4" s="246">
        <v>5</v>
      </c>
      <c r="J4" s="179">
        <f>IF(ABS((H4-I4)/I4)&lt;=0.1,2,IF(AND(ABS((H4-I4)/I4)&gt;0.1,ABS((H4-I4)/I4)&lt;=0.2),1,0))</f>
        <v>2</v>
      </c>
      <c r="K4" s="226">
        <v>90</v>
      </c>
      <c r="L4" s="179">
        <f>IF(K4&gt;90,4,IF(AND(K4&gt;80,K4&lt;=90),3,IF(AND(K4&gt;=50,K4&lt;=80),2,IF(AND(K4&gt;=10,K4&lt;50),1,0))))</f>
        <v>3</v>
      </c>
      <c r="M4" s="223">
        <v>2</v>
      </c>
      <c r="N4" s="223">
        <v>2</v>
      </c>
      <c r="O4" s="223">
        <v>2</v>
      </c>
      <c r="P4" s="179">
        <f>SUM(M4:O4)</f>
        <v>6</v>
      </c>
      <c r="Q4" s="113">
        <v>97</v>
      </c>
      <c r="R4" s="113">
        <v>92</v>
      </c>
      <c r="S4" s="191">
        <f>ROUND(R4/Q4*100,0)</f>
        <v>95</v>
      </c>
      <c r="T4" s="179">
        <f>IF(S4&gt;90,4,IF(AND(S4&gt;80,S4&lt;=90),3,IF(AND(S4&gt;=50,S4&lt;=80),2,IF(AND(S4&gt;=10,S4&lt;50),1,0))))</f>
        <v>4</v>
      </c>
      <c r="U4" s="136">
        <v>100</v>
      </c>
      <c r="V4" s="136">
        <v>99</v>
      </c>
      <c r="W4" s="179">
        <f>IF(V4&gt;=90,2,IF(V4&gt;=80,1,0))</f>
        <v>2</v>
      </c>
      <c r="X4" s="216">
        <v>5</v>
      </c>
      <c r="Y4" s="216">
        <v>90</v>
      </c>
      <c r="Z4" s="192">
        <f t="shared" si="0"/>
        <v>19</v>
      </c>
      <c r="AA4" s="192">
        <f>ROUND(Z4/$Z$2*100,0)</f>
        <v>95</v>
      </c>
    </row>
    <row r="5" spans="1:27" s="6" customFormat="1" ht="30" customHeight="1" x14ac:dyDescent="0.25">
      <c r="A5" s="186" t="s">
        <v>18</v>
      </c>
      <c r="B5" s="187">
        <v>5</v>
      </c>
      <c r="C5" s="188" t="s">
        <v>138</v>
      </c>
      <c r="D5" s="188" t="s">
        <v>268</v>
      </c>
      <c r="E5" s="178" t="s">
        <v>647</v>
      </c>
      <c r="F5" s="179">
        <f>IF(E5="23/24",2,0)</f>
        <v>2</v>
      </c>
      <c r="G5" s="136">
        <v>19</v>
      </c>
      <c r="H5" s="136">
        <v>2</v>
      </c>
      <c r="I5" s="246">
        <v>2</v>
      </c>
      <c r="J5" s="179">
        <f>IF(ABS((H5-I5)/I5)&lt;=0.1,2,IF(AND(ABS((H5-I5)/I5)&gt;0.1,ABS((H5-I5)/I5)&lt;=0.2),1,0))</f>
        <v>2</v>
      </c>
      <c r="K5" s="190">
        <v>88.333333333333329</v>
      </c>
      <c r="L5" s="179">
        <f>IF(K5&gt;90,4,IF(AND(K5&gt;80,K5&lt;=90),3,IF(AND(K5&gt;=50,K5&lt;=80),2,IF(AND(K5&gt;=10,K5&lt;50),1,0))))</f>
        <v>3</v>
      </c>
      <c r="M5" s="189">
        <v>2</v>
      </c>
      <c r="N5" s="223">
        <v>2</v>
      </c>
      <c r="O5" s="223">
        <v>2</v>
      </c>
      <c r="P5" s="179">
        <f>SUM(M5:O5)</f>
        <v>6</v>
      </c>
      <c r="Q5" s="113">
        <v>18</v>
      </c>
      <c r="R5" s="113">
        <v>18</v>
      </c>
      <c r="S5" s="191">
        <f>ROUND(R5/Q5*100,0)</f>
        <v>100</v>
      </c>
      <c r="T5" s="179">
        <f>IF(S5&gt;90,4,IF(AND(S5&gt;80,S5&lt;=90),3,IF(AND(S5&gt;=50,S5&lt;=80),2,IF(AND(S5&gt;=10,S5&lt;50),1,0))))</f>
        <v>4</v>
      </c>
      <c r="U5" s="136">
        <v>19</v>
      </c>
      <c r="V5" s="136">
        <v>100</v>
      </c>
      <c r="W5" s="179">
        <f>IF(V5&gt;=90,2,IF(V5&gt;=80,1,0))</f>
        <v>2</v>
      </c>
      <c r="X5" s="189">
        <v>2</v>
      </c>
      <c r="Y5" s="189">
        <v>69</v>
      </c>
      <c r="Z5" s="192">
        <f t="shared" si="0"/>
        <v>19</v>
      </c>
      <c r="AA5" s="192">
        <f>ROUND(Z5/$Z$2*100,0)</f>
        <v>95</v>
      </c>
    </row>
    <row r="6" spans="1:27" s="6" customFormat="1" ht="30" customHeight="1" x14ac:dyDescent="0.25">
      <c r="A6" s="186" t="s">
        <v>18</v>
      </c>
      <c r="B6" s="225">
        <v>2</v>
      </c>
      <c r="C6" s="188" t="s">
        <v>661</v>
      </c>
      <c r="D6" s="188" t="s">
        <v>662</v>
      </c>
      <c r="E6" s="178" t="s">
        <v>647</v>
      </c>
      <c r="F6" s="179">
        <f>IF(E6="23/24",2,0)</f>
        <v>2</v>
      </c>
      <c r="G6" s="136">
        <v>161</v>
      </c>
      <c r="H6" s="136">
        <v>9</v>
      </c>
      <c r="I6" s="246">
        <v>9</v>
      </c>
      <c r="J6" s="179">
        <f>IF(ABS((H6-I6)/I6)&lt;=0.1,2,IF(AND(ABS((H6-I6)/I6)&gt;0.1,ABS((H6-I6)/I6)&lt;=0.2),1,0))</f>
        <v>2</v>
      </c>
      <c r="K6" s="190">
        <v>98.3</v>
      </c>
      <c r="L6" s="179">
        <f>IF(K6&gt;90,4,IF(AND(K6&gt;80,K6&lt;=90),3,IF(AND(K6&gt;=50,K6&lt;=80),2,IF(AND(K6&gt;=10,K6&lt;50),1,0))))</f>
        <v>4</v>
      </c>
      <c r="M6" s="189">
        <v>0</v>
      </c>
      <c r="N6" s="223">
        <v>0</v>
      </c>
      <c r="O6" s="223">
        <v>0</v>
      </c>
      <c r="P6" s="179">
        <f>SUM(M6:O6)</f>
        <v>0</v>
      </c>
      <c r="Q6" s="113">
        <v>161</v>
      </c>
      <c r="R6" s="113">
        <v>157</v>
      </c>
      <c r="S6" s="191">
        <f>ROUND(R6/Q6*100,0)</f>
        <v>98</v>
      </c>
      <c r="T6" s="179">
        <f>IF(S6&gt;90,4,IF(AND(S6&gt;80,S6&lt;=90),3,IF(AND(S6&gt;=50,S6&lt;=80),2,IF(AND(S6&gt;=10,S6&lt;50),1,0))))</f>
        <v>4</v>
      </c>
      <c r="U6" s="136">
        <v>164</v>
      </c>
      <c r="V6" s="136">
        <v>100</v>
      </c>
      <c r="W6" s="179">
        <f>IF(V6&gt;=90,2,IF(V6&gt;=80,1,0))</f>
        <v>2</v>
      </c>
      <c r="X6" s="216">
        <v>44</v>
      </c>
      <c r="Y6" s="216">
        <v>195</v>
      </c>
      <c r="Z6" s="192">
        <f t="shared" si="0"/>
        <v>14</v>
      </c>
      <c r="AA6" s="192">
        <f>ROUND(Z6/$Z$2*100,0)</f>
        <v>70</v>
      </c>
    </row>
    <row r="7" spans="1:27" s="6" customFormat="1" ht="30" customHeight="1" x14ac:dyDescent="0.25">
      <c r="A7" s="186" t="s">
        <v>18</v>
      </c>
      <c r="B7" s="187">
        <v>4</v>
      </c>
      <c r="C7" s="188" t="s">
        <v>242</v>
      </c>
      <c r="D7" s="188" t="s">
        <v>296</v>
      </c>
      <c r="E7" s="178" t="s">
        <v>647</v>
      </c>
      <c r="F7" s="179">
        <f>IF(E7="23/24",2,0)</f>
        <v>2</v>
      </c>
      <c r="G7" s="136">
        <v>6</v>
      </c>
      <c r="H7" s="136">
        <v>1</v>
      </c>
      <c r="I7" s="246">
        <v>1</v>
      </c>
      <c r="J7" s="179">
        <f>IF(ABS((H7-I7)/I7)&lt;=0.1,2,IF(AND(ABS((H7-I7)/I7)&gt;0.1,ABS((H7-I7)/I7)&lt;=0.2),1,0))</f>
        <v>2</v>
      </c>
      <c r="K7" s="190">
        <v>93.333333333333329</v>
      </c>
      <c r="L7" s="179">
        <f>IF(K7&gt;90,4,IF(AND(K7&gt;80,K7&lt;=90),3,IF(AND(K7&gt;=50,K7&lt;=80),2,IF(AND(K7&gt;=10,K7&lt;50),1,0))))</f>
        <v>4</v>
      </c>
      <c r="M7" s="189">
        <v>0</v>
      </c>
      <c r="N7" s="223">
        <v>0</v>
      </c>
      <c r="O7" s="223">
        <v>0</v>
      </c>
      <c r="P7" s="179">
        <f>SUM(M7:O7)</f>
        <v>0</v>
      </c>
      <c r="Q7" s="113">
        <v>5</v>
      </c>
      <c r="R7" s="113">
        <v>5</v>
      </c>
      <c r="S7" s="191">
        <f>ROUND(R7/Q7*100,0)</f>
        <v>100</v>
      </c>
      <c r="T7" s="179">
        <f>IF(S7&gt;90,4,IF(AND(S7&gt;80,S7&lt;=90),3,IF(AND(S7&gt;=50,S7&lt;=80),2,IF(AND(S7&gt;=10,S7&lt;50),1,0))))</f>
        <v>4</v>
      </c>
      <c r="U7" s="136">
        <v>6</v>
      </c>
      <c r="V7" s="136">
        <v>100</v>
      </c>
      <c r="W7" s="179">
        <f>IF(V7&gt;=90,2,IF(V7&gt;=80,1,0))</f>
        <v>2</v>
      </c>
      <c r="X7" s="189">
        <v>0</v>
      </c>
      <c r="Y7" s="189">
        <v>18</v>
      </c>
      <c r="Z7" s="192">
        <f t="shared" si="0"/>
        <v>14</v>
      </c>
      <c r="AA7" s="192">
        <f>ROUND(Z7/$Z$2*100,0)</f>
        <v>70</v>
      </c>
    </row>
    <row r="8" spans="1:27" s="61" customFormat="1" ht="30" customHeight="1" x14ac:dyDescent="0.25">
      <c r="A8" s="57"/>
      <c r="B8" s="57"/>
      <c r="C8" s="58" t="s">
        <v>52</v>
      </c>
      <c r="D8" s="116"/>
      <c r="E8" s="57"/>
      <c r="F8" s="20"/>
      <c r="G8" s="128">
        <f>SUM(G3:G7)</f>
        <v>441</v>
      </c>
      <c r="H8" s="128">
        <f>SUM(H3:H7)</f>
        <v>27</v>
      </c>
      <c r="I8" s="128">
        <f>SUM(I3:I7)</f>
        <v>27</v>
      </c>
      <c r="J8" s="20"/>
      <c r="K8" s="60"/>
      <c r="L8" s="20"/>
      <c r="M8" s="56"/>
      <c r="N8" s="56"/>
      <c r="O8" s="56"/>
      <c r="P8" s="20"/>
      <c r="Q8" s="57"/>
      <c r="R8" s="57"/>
      <c r="S8" s="57"/>
      <c r="T8" s="20"/>
      <c r="U8" s="57"/>
      <c r="V8" s="57"/>
      <c r="W8" s="20"/>
      <c r="X8" s="57"/>
      <c r="Y8" s="57"/>
      <c r="Z8" s="21"/>
      <c r="AA8" s="21"/>
    </row>
    <row r="9" spans="1:27" ht="15.75" thickBot="1" x14ac:dyDescent="0.3"/>
    <row r="10" spans="1:27" ht="16.5" thickBot="1" x14ac:dyDescent="0.3">
      <c r="V10" s="48" t="s">
        <v>51</v>
      </c>
      <c r="W10" s="49"/>
      <c r="X10" s="49"/>
      <c r="Y10" s="50"/>
      <c r="Z10" s="17">
        <f>AVERAGE(Z3:Z7)</f>
        <v>17.2</v>
      </c>
      <c r="AA10" s="18">
        <f>ROUND(Z10/$Z$2*100,0)</f>
        <v>86</v>
      </c>
    </row>
    <row r="12" spans="1:27" x14ac:dyDescent="0.25">
      <c r="H12" s="27"/>
    </row>
    <row r="13" spans="1:27" x14ac:dyDescent="0.25">
      <c r="H13" s="19"/>
    </row>
    <row r="14" spans="1:27" x14ac:dyDescent="0.25">
      <c r="H14" s="19"/>
    </row>
    <row r="15" spans="1:27" x14ac:dyDescent="0.25">
      <c r="H15" s="19"/>
      <c r="M15" s="151"/>
      <c r="N15" s="151"/>
      <c r="O15" s="151"/>
    </row>
    <row r="16" spans="1:27" x14ac:dyDescent="0.25">
      <c r="H16" s="19"/>
    </row>
    <row r="17" spans="8:8" x14ac:dyDescent="0.25">
      <c r="H17" s="19"/>
    </row>
  </sheetData>
  <autoFilter ref="A2:AA8">
    <sortState ref="A3:AA8">
      <sortCondition descending="1" ref="AA3"/>
    </sortState>
  </autoFilter>
  <sortState ref="A4:AE8">
    <sortCondition descending="1" ref="AA3"/>
  </sortState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theme="5" tint="-0.249977111117893"/>
  </sheetPr>
  <dimension ref="A2:C22"/>
  <sheetViews>
    <sheetView workbookViewId="0">
      <selection activeCell="F8" sqref="F8"/>
    </sheetView>
  </sheetViews>
  <sheetFormatPr defaultColWidth="8.85546875" defaultRowHeight="15" x14ac:dyDescent="0.25"/>
  <cols>
    <col min="1" max="1" width="5" customWidth="1"/>
    <col min="2" max="2" width="56.7109375" bestFit="1" customWidth="1"/>
    <col min="3" max="3" width="18.42578125" customWidth="1"/>
  </cols>
  <sheetData>
    <row r="2" spans="1:3" ht="48" customHeight="1" x14ac:dyDescent="0.25">
      <c r="A2" s="258" t="s">
        <v>660</v>
      </c>
      <c r="B2" s="258"/>
      <c r="C2" s="258"/>
    </row>
    <row r="3" spans="1:3" ht="25.5" x14ac:dyDescent="0.25">
      <c r="A3" s="28"/>
      <c r="B3" s="29" t="s">
        <v>35</v>
      </c>
      <c r="C3" s="30" t="s">
        <v>119</v>
      </c>
    </row>
    <row r="4" spans="1:3" ht="15.75" x14ac:dyDescent="0.25">
      <c r="A4" s="31">
        <v>1</v>
      </c>
      <c r="B4" s="32" t="s">
        <v>17</v>
      </c>
      <c r="C4" s="54">
        <f>Анива!G14</f>
        <v>1387</v>
      </c>
    </row>
    <row r="5" spans="1:3" ht="15.75" x14ac:dyDescent="0.25">
      <c r="A5" s="31">
        <v>2</v>
      </c>
      <c r="B5" s="32" t="s">
        <v>18</v>
      </c>
      <c r="C5" s="54">
        <f>'А-Сах'!G8</f>
        <v>441</v>
      </c>
    </row>
    <row r="6" spans="1:3" ht="15.75" x14ac:dyDescent="0.25">
      <c r="A6" s="31">
        <v>3</v>
      </c>
      <c r="B6" s="32" t="s">
        <v>19</v>
      </c>
      <c r="C6" s="54">
        <f>Долинск!G14</f>
        <v>1313</v>
      </c>
    </row>
    <row r="7" spans="1:3" ht="15.75" x14ac:dyDescent="0.25">
      <c r="A7" s="31">
        <v>4</v>
      </c>
      <c r="B7" s="32" t="s">
        <v>20</v>
      </c>
      <c r="C7" s="54">
        <f>Корсаков!G18</f>
        <v>2213</v>
      </c>
    </row>
    <row r="8" spans="1:3" ht="15.75" x14ac:dyDescent="0.25">
      <c r="A8" s="31">
        <v>5</v>
      </c>
      <c r="B8" s="32" t="s">
        <v>21</v>
      </c>
      <c r="C8" s="54">
        <f>Курильск!G7</f>
        <v>288</v>
      </c>
    </row>
    <row r="9" spans="1:3" ht="15.75" x14ac:dyDescent="0.25">
      <c r="A9" s="31">
        <v>6</v>
      </c>
      <c r="B9" s="32" t="s">
        <v>22</v>
      </c>
      <c r="C9" s="54">
        <f>Макаров!G8</f>
        <v>324</v>
      </c>
    </row>
    <row r="10" spans="1:3" ht="15.75" x14ac:dyDescent="0.25">
      <c r="A10" s="31">
        <v>7</v>
      </c>
      <c r="B10" s="32" t="s">
        <v>23</v>
      </c>
      <c r="C10" s="54">
        <f>Невельск!G11</f>
        <v>780</v>
      </c>
    </row>
    <row r="11" spans="1:3" ht="15.75" x14ac:dyDescent="0.25">
      <c r="A11" s="31">
        <v>8</v>
      </c>
      <c r="B11" s="32" t="s">
        <v>24</v>
      </c>
      <c r="C11" s="54">
        <f>Ноглики!G11</f>
        <v>597</v>
      </c>
    </row>
    <row r="12" spans="1:3" ht="15.75" x14ac:dyDescent="0.25">
      <c r="A12" s="31">
        <v>9</v>
      </c>
      <c r="B12" s="32" t="s">
        <v>120</v>
      </c>
      <c r="C12" s="54">
        <f>Оха!G12</f>
        <v>1242</v>
      </c>
    </row>
    <row r="13" spans="1:3" ht="15.75" x14ac:dyDescent="0.25">
      <c r="A13" s="31">
        <v>10</v>
      </c>
      <c r="B13" s="32" t="s">
        <v>26</v>
      </c>
      <c r="C13" s="54">
        <f>Поронайск!G13</f>
        <v>1074</v>
      </c>
    </row>
    <row r="14" spans="1:3" ht="15.75" x14ac:dyDescent="0.25">
      <c r="A14" s="31">
        <v>11</v>
      </c>
      <c r="B14" s="32" t="s">
        <v>27</v>
      </c>
      <c r="C14" s="54">
        <f>'С-Курильск'!G4</f>
        <v>123</v>
      </c>
    </row>
    <row r="15" spans="1:3" ht="15.75" x14ac:dyDescent="0.25">
      <c r="A15" s="31">
        <v>12</v>
      </c>
      <c r="B15" s="32" t="s">
        <v>28</v>
      </c>
      <c r="C15" s="54">
        <f>Смирных!G11</f>
        <v>456</v>
      </c>
    </row>
    <row r="16" spans="1:3" ht="15.75" x14ac:dyDescent="0.25">
      <c r="A16" s="31">
        <v>13</v>
      </c>
      <c r="B16" s="32" t="s">
        <v>29</v>
      </c>
      <c r="C16" s="54">
        <f>Томари!G9</f>
        <v>388</v>
      </c>
    </row>
    <row r="17" spans="1:3" ht="15.75" x14ac:dyDescent="0.25">
      <c r="A17" s="31">
        <v>14</v>
      </c>
      <c r="B17" s="32" t="s">
        <v>30</v>
      </c>
      <c r="C17" s="54">
        <f>Тымовск!G16</f>
        <v>701</v>
      </c>
    </row>
    <row r="18" spans="1:3" ht="15.75" x14ac:dyDescent="0.25">
      <c r="A18" s="31">
        <v>15</v>
      </c>
      <c r="B18" s="32" t="s">
        <v>31</v>
      </c>
      <c r="C18" s="54">
        <f>Углегорск!G15</f>
        <v>913</v>
      </c>
    </row>
    <row r="19" spans="1:3" ht="15.75" x14ac:dyDescent="0.25">
      <c r="A19" s="31">
        <v>16</v>
      </c>
      <c r="B19" s="32" t="s">
        <v>32</v>
      </c>
      <c r="C19" s="54">
        <f>Холмск!G19</f>
        <v>1590</v>
      </c>
    </row>
    <row r="20" spans="1:3" ht="15.75" x14ac:dyDescent="0.25">
      <c r="A20" s="31">
        <v>17</v>
      </c>
      <c r="B20" s="32" t="s">
        <v>33</v>
      </c>
      <c r="C20" s="54">
        <f>'Ю-Курильск'!G11</f>
        <v>576</v>
      </c>
    </row>
    <row r="21" spans="1:3" ht="15.75" x14ac:dyDescent="0.25">
      <c r="A21" s="31">
        <v>18</v>
      </c>
      <c r="B21" s="32" t="s">
        <v>34</v>
      </c>
      <c r="C21" s="54">
        <f>'Ю-Сахалинск'!G55</f>
        <v>12766</v>
      </c>
    </row>
    <row r="22" spans="1:3" ht="18.75" customHeight="1" x14ac:dyDescent="0.25">
      <c r="A22" s="22"/>
      <c r="B22" s="33" t="s">
        <v>121</v>
      </c>
      <c r="C22" s="55">
        <f>SUM(C4:C21)</f>
        <v>27172</v>
      </c>
    </row>
  </sheetData>
  <mergeCells count="1">
    <mergeCell ref="A2:C2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theme="5" tint="0.39997558519241921"/>
  </sheetPr>
  <dimension ref="A1:D43"/>
  <sheetViews>
    <sheetView topLeftCell="A16" workbookViewId="0">
      <selection activeCell="H31" sqref="H31"/>
    </sheetView>
  </sheetViews>
  <sheetFormatPr defaultColWidth="8.85546875" defaultRowHeight="15" x14ac:dyDescent="0.25"/>
  <cols>
    <col min="1" max="1" width="4.42578125" style="25" customWidth="1"/>
    <col min="2" max="2" width="52.85546875" bestFit="1" customWidth="1"/>
    <col min="3" max="3" width="14.28515625" customWidth="1"/>
    <col min="4" max="4" width="16.42578125" customWidth="1"/>
    <col min="10" max="11" width="8.85546875" customWidth="1"/>
    <col min="12" max="12" width="15.28515625" customWidth="1"/>
    <col min="13" max="13" width="15.42578125" customWidth="1"/>
    <col min="14" max="14" width="13.140625" customWidth="1"/>
  </cols>
  <sheetData>
    <row r="1" spans="1:4" x14ac:dyDescent="0.25">
      <c r="A1" s="258" t="s">
        <v>122</v>
      </c>
      <c r="B1" s="258"/>
      <c r="C1" s="258"/>
      <c r="D1" s="258"/>
    </row>
    <row r="2" spans="1:4" ht="38.25" x14ac:dyDescent="0.25">
      <c r="A2" s="28"/>
      <c r="B2" s="29" t="s">
        <v>35</v>
      </c>
      <c r="C2" s="30" t="s">
        <v>659</v>
      </c>
      <c r="D2" s="30" t="s">
        <v>50</v>
      </c>
    </row>
    <row r="3" spans="1:4" ht="20.100000000000001" customHeight="1" x14ac:dyDescent="0.25">
      <c r="A3" s="34">
        <v>11</v>
      </c>
      <c r="B3" s="35" t="s">
        <v>27</v>
      </c>
      <c r="C3" s="47">
        <f>'С-Курильск'!Z6</f>
        <v>20</v>
      </c>
      <c r="D3" s="47">
        <f>'С-Курильск'!AA6</f>
        <v>100</v>
      </c>
    </row>
    <row r="4" spans="1:4" ht="20.100000000000001" customHeight="1" x14ac:dyDescent="0.25">
      <c r="A4" s="34">
        <v>7</v>
      </c>
      <c r="B4" s="35" t="s">
        <v>23</v>
      </c>
      <c r="C4" s="47">
        <f>Невельск!Z13</f>
        <v>20</v>
      </c>
      <c r="D4" s="47">
        <f>Невельск!AA13</f>
        <v>100</v>
      </c>
    </row>
    <row r="5" spans="1:4" ht="20.100000000000001" customHeight="1" x14ac:dyDescent="0.25">
      <c r="A5" s="34">
        <v>12</v>
      </c>
      <c r="B5" s="35" t="s">
        <v>28</v>
      </c>
      <c r="C5" s="47">
        <f>Смирных!Z13</f>
        <v>19.875</v>
      </c>
      <c r="D5" s="47">
        <f>Смирных!AA13</f>
        <v>99</v>
      </c>
    </row>
    <row r="6" spans="1:4" ht="20.100000000000001" customHeight="1" x14ac:dyDescent="0.25">
      <c r="A6" s="34">
        <v>6</v>
      </c>
      <c r="B6" s="35" t="s">
        <v>22</v>
      </c>
      <c r="C6" s="47">
        <f>Макаров!Z10</f>
        <v>19.8</v>
      </c>
      <c r="D6" s="47">
        <f>Макаров!AA10</f>
        <v>99</v>
      </c>
    </row>
    <row r="7" spans="1:4" ht="20.100000000000001" customHeight="1" x14ac:dyDescent="0.25">
      <c r="A7" s="34">
        <v>15</v>
      </c>
      <c r="B7" s="35" t="s">
        <v>31</v>
      </c>
      <c r="C7" s="47">
        <f>Углегорск!Z17</f>
        <v>19.75</v>
      </c>
      <c r="D7" s="47">
        <f>Углегорск!AA17</f>
        <v>99</v>
      </c>
    </row>
    <row r="8" spans="1:4" ht="20.100000000000001" customHeight="1" x14ac:dyDescent="0.25">
      <c r="A8" s="34">
        <v>10</v>
      </c>
      <c r="B8" s="35" t="s">
        <v>26</v>
      </c>
      <c r="C8" s="47">
        <f>Поронайск!Z15</f>
        <v>19.555555555555557</v>
      </c>
      <c r="D8" s="47">
        <f>Поронайск!AA15</f>
        <v>98</v>
      </c>
    </row>
    <row r="9" spans="1:4" ht="20.100000000000001" customHeight="1" x14ac:dyDescent="0.25">
      <c r="A9" s="34">
        <v>13</v>
      </c>
      <c r="B9" s="35" t="s">
        <v>29</v>
      </c>
      <c r="C9" s="47">
        <f>Томари!Z11</f>
        <v>19.666666666666668</v>
      </c>
      <c r="D9" s="47">
        <f>Томари!AA11</f>
        <v>98</v>
      </c>
    </row>
    <row r="10" spans="1:4" ht="20.100000000000001" customHeight="1" x14ac:dyDescent="0.25">
      <c r="A10" s="34">
        <v>9</v>
      </c>
      <c r="B10" s="35" t="s">
        <v>120</v>
      </c>
      <c r="C10" s="47">
        <f>Оха!Z14</f>
        <v>19.666666666666668</v>
      </c>
      <c r="D10" s="47">
        <f>Оха!AA14</f>
        <v>98</v>
      </c>
    </row>
    <row r="11" spans="1:4" ht="20.100000000000001" customHeight="1" x14ac:dyDescent="0.25">
      <c r="A11" s="34">
        <v>14</v>
      </c>
      <c r="B11" s="35" t="s">
        <v>30</v>
      </c>
      <c r="C11" s="47">
        <f>Тымовск!Z18</f>
        <v>19.615384615384617</v>
      </c>
      <c r="D11" s="47">
        <f>Тымовск!AA18</f>
        <v>98</v>
      </c>
    </row>
    <row r="12" spans="1:4" ht="20.100000000000001" customHeight="1" x14ac:dyDescent="0.25">
      <c r="A12" s="34">
        <v>17</v>
      </c>
      <c r="B12" s="35" t="s">
        <v>33</v>
      </c>
      <c r="C12" s="47">
        <f>'Ю-Курильск'!Z13</f>
        <v>19.375</v>
      </c>
      <c r="D12" s="47">
        <f>'Ю-Курильск'!AA13</f>
        <v>97</v>
      </c>
    </row>
    <row r="13" spans="1:4" ht="20.100000000000001" customHeight="1" x14ac:dyDescent="0.25">
      <c r="A13" s="34">
        <v>16</v>
      </c>
      <c r="B13" s="35" t="s">
        <v>32</v>
      </c>
      <c r="C13" s="47">
        <f>Холмск!Z21</f>
        <v>19.3125</v>
      </c>
      <c r="D13" s="47">
        <f>Холмск!AA21</f>
        <v>97</v>
      </c>
    </row>
    <row r="14" spans="1:4" ht="20.100000000000001" customHeight="1" x14ac:dyDescent="0.25">
      <c r="A14" s="34">
        <v>1</v>
      </c>
      <c r="B14" s="35" t="s">
        <v>17</v>
      </c>
      <c r="C14" s="47">
        <f>Анива!Z16</f>
        <v>19</v>
      </c>
      <c r="D14" s="47">
        <f>Анива!AA16</f>
        <v>95</v>
      </c>
    </row>
    <row r="15" spans="1:4" ht="20.100000000000001" customHeight="1" x14ac:dyDescent="0.25">
      <c r="A15" s="34">
        <v>4</v>
      </c>
      <c r="B15" s="35" t="s">
        <v>20</v>
      </c>
      <c r="C15" s="47">
        <f>Корсаков!Z20</f>
        <v>19.066666666666666</v>
      </c>
      <c r="D15" s="47">
        <f>Корсаков!AA20</f>
        <v>95</v>
      </c>
    </row>
    <row r="16" spans="1:4" ht="20.100000000000001" customHeight="1" x14ac:dyDescent="0.25">
      <c r="A16" s="34">
        <v>18</v>
      </c>
      <c r="B16" s="35" t="s">
        <v>34</v>
      </c>
      <c r="C16" s="47">
        <f>'Ю-Сахалинск'!Z57</f>
        <v>18.98076923076923</v>
      </c>
      <c r="D16" s="47">
        <f>'Ю-Сахалинск'!AA57</f>
        <v>95</v>
      </c>
    </row>
    <row r="17" spans="1:4" ht="20.100000000000001" customHeight="1" x14ac:dyDescent="0.25">
      <c r="A17" s="34">
        <v>3</v>
      </c>
      <c r="B17" s="35" t="s">
        <v>19</v>
      </c>
      <c r="C17" s="47">
        <f>Долинск!Z16</f>
        <v>19.09090909090909</v>
      </c>
      <c r="D17" s="47">
        <f>Долинск!AA16</f>
        <v>95</v>
      </c>
    </row>
    <row r="18" spans="1:4" ht="20.100000000000001" customHeight="1" x14ac:dyDescent="0.25">
      <c r="A18" s="34">
        <v>8</v>
      </c>
      <c r="B18" s="35" t="s">
        <v>24</v>
      </c>
      <c r="C18" s="47">
        <f>Ноглики!Z13</f>
        <v>18.5</v>
      </c>
      <c r="D18" s="47">
        <f>Ноглики!AA13</f>
        <v>93</v>
      </c>
    </row>
    <row r="19" spans="1:4" ht="20.100000000000001" customHeight="1" x14ac:dyDescent="0.25">
      <c r="A19" s="251">
        <v>2</v>
      </c>
      <c r="B19" s="252" t="s">
        <v>18</v>
      </c>
      <c r="C19" s="253">
        <f>'А-Сах'!Z10</f>
        <v>17.2</v>
      </c>
      <c r="D19" s="253">
        <f>'А-Сах'!AA10</f>
        <v>86</v>
      </c>
    </row>
    <row r="20" spans="1:4" ht="20.100000000000001" customHeight="1" x14ac:dyDescent="0.25">
      <c r="A20" s="251">
        <v>5</v>
      </c>
      <c r="B20" s="254" t="s">
        <v>21</v>
      </c>
      <c r="C20" s="253">
        <f>Курильск!Z9</f>
        <v>17</v>
      </c>
      <c r="D20" s="253">
        <f>Курильск!AA9</f>
        <v>85</v>
      </c>
    </row>
    <row r="25" spans="1:4" x14ac:dyDescent="0.25">
      <c r="A25"/>
      <c r="C25" s="135"/>
      <c r="D25" s="135"/>
    </row>
    <row r="26" spans="1:4" x14ac:dyDescent="0.25">
      <c r="A26"/>
      <c r="C26" s="135"/>
      <c r="D26" s="135"/>
    </row>
    <row r="27" spans="1:4" x14ac:dyDescent="0.25">
      <c r="A27"/>
      <c r="C27" s="135"/>
      <c r="D27" s="135"/>
    </row>
    <row r="28" spans="1:4" x14ac:dyDescent="0.25">
      <c r="A28"/>
      <c r="C28" s="135"/>
      <c r="D28" s="135"/>
    </row>
    <row r="29" spans="1:4" x14ac:dyDescent="0.25">
      <c r="A29"/>
      <c r="C29" s="135"/>
      <c r="D29" s="135"/>
    </row>
    <row r="30" spans="1:4" x14ac:dyDescent="0.25">
      <c r="A30"/>
      <c r="C30" s="135"/>
      <c r="D30" s="135"/>
    </row>
    <row r="31" spans="1:4" x14ac:dyDescent="0.25">
      <c r="A31"/>
      <c r="C31" s="135"/>
      <c r="D31" s="135"/>
    </row>
    <row r="32" spans="1:4" x14ac:dyDescent="0.25">
      <c r="A32"/>
      <c r="C32" s="135"/>
      <c r="D32" s="135"/>
    </row>
    <row r="33" spans="1:4" x14ac:dyDescent="0.25">
      <c r="A33"/>
      <c r="C33" s="135"/>
      <c r="D33" s="135"/>
    </row>
    <row r="34" spans="1:4" x14ac:dyDescent="0.25">
      <c r="A34"/>
      <c r="C34" s="135"/>
      <c r="D34" s="135"/>
    </row>
    <row r="35" spans="1:4" x14ac:dyDescent="0.25">
      <c r="A35"/>
      <c r="C35" s="135"/>
      <c r="D35" s="135"/>
    </row>
    <row r="36" spans="1:4" x14ac:dyDescent="0.25">
      <c r="A36"/>
      <c r="C36" s="135"/>
      <c r="D36" s="135"/>
    </row>
    <row r="37" spans="1:4" x14ac:dyDescent="0.25">
      <c r="A37"/>
      <c r="C37" s="135"/>
      <c r="D37" s="135"/>
    </row>
    <row r="38" spans="1:4" x14ac:dyDescent="0.25">
      <c r="A38"/>
      <c r="C38" s="135"/>
      <c r="D38" s="135"/>
    </row>
    <row r="39" spans="1:4" x14ac:dyDescent="0.25">
      <c r="A39"/>
      <c r="C39" s="135"/>
      <c r="D39" s="135"/>
    </row>
    <row r="40" spans="1:4" x14ac:dyDescent="0.25">
      <c r="A40"/>
      <c r="C40" s="135"/>
      <c r="D40" s="135"/>
    </row>
    <row r="41" spans="1:4" x14ac:dyDescent="0.25">
      <c r="A41"/>
      <c r="C41" s="135"/>
      <c r="D41" s="135"/>
    </row>
    <row r="42" spans="1:4" x14ac:dyDescent="0.25">
      <c r="A42"/>
      <c r="C42" s="135"/>
      <c r="D42" s="135"/>
    </row>
    <row r="43" spans="1:4" x14ac:dyDescent="0.25">
      <c r="A43"/>
    </row>
  </sheetData>
  <sortState ref="A3:D20">
    <sortCondition descending="1" ref="D3"/>
  </sortState>
  <mergeCells count="1">
    <mergeCell ref="A1:D1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FF0000"/>
  </sheetPr>
  <dimension ref="A1:EZ204"/>
  <sheetViews>
    <sheetView zoomScale="60" zoomScaleNormal="60" zoomScalePageLayoutView="64" workbookViewId="0">
      <pane xSplit="3" ySplit="1" topLeftCell="D2" activePane="bottomRight" state="frozen"/>
      <selection activeCell="I221" sqref="I221"/>
      <selection pane="topRight" activeCell="I221" sqref="I221"/>
      <selection pane="bottomLeft" activeCell="I221" sqref="I221"/>
      <selection pane="bottomRight" activeCell="S18" sqref="S18"/>
    </sheetView>
  </sheetViews>
  <sheetFormatPr defaultColWidth="8.85546875" defaultRowHeight="15" x14ac:dyDescent="0.25"/>
  <cols>
    <col min="1" max="1" width="56" bestFit="1" customWidth="1"/>
    <col min="2" max="2" width="4.85546875" bestFit="1" customWidth="1"/>
    <col min="3" max="3" width="51.7109375" customWidth="1"/>
    <col min="4" max="4" width="38.7109375" customWidth="1"/>
    <col min="5" max="5" width="16.85546875" customWidth="1"/>
    <col min="6" max="6" width="5.7109375" bestFit="1" customWidth="1"/>
    <col min="7" max="7" width="11.85546875" customWidth="1"/>
    <col min="8" max="8" width="10.140625" customWidth="1"/>
    <col min="9" max="9" width="11" customWidth="1"/>
    <col min="10" max="10" width="6" customWidth="1"/>
    <col min="11" max="11" width="14" customWidth="1"/>
    <col min="12" max="12" width="6.28515625" customWidth="1"/>
    <col min="13" max="13" width="15.7109375" customWidth="1"/>
    <col min="14" max="14" width="16.5703125" customWidth="1"/>
    <col min="15" max="15" width="16.140625" customWidth="1"/>
    <col min="16" max="16" width="12" customWidth="1"/>
    <col min="17" max="17" width="17.42578125" customWidth="1"/>
    <col min="18" max="18" width="17.7109375" customWidth="1"/>
    <col min="19" max="19" width="11.85546875" customWidth="1"/>
    <col min="20" max="20" width="12.42578125" customWidth="1"/>
    <col min="21" max="21" width="12" customWidth="1"/>
    <col min="22" max="22" width="11.85546875" customWidth="1"/>
    <col min="23" max="23" width="12.140625" customWidth="1"/>
  </cols>
  <sheetData>
    <row r="1" spans="1:27" s="40" customFormat="1" ht="135" x14ac:dyDescent="0.25">
      <c r="A1" s="37" t="s">
        <v>35</v>
      </c>
      <c r="B1" s="38"/>
      <c r="C1" s="39" t="s">
        <v>36</v>
      </c>
      <c r="D1" s="39" t="s">
        <v>265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655</v>
      </c>
      <c r="N1" s="5" t="s">
        <v>656</v>
      </c>
      <c r="O1" s="5" t="s">
        <v>657</v>
      </c>
      <c r="P1" s="11" t="s">
        <v>658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243</v>
      </c>
      <c r="V1" s="5" t="s">
        <v>244</v>
      </c>
      <c r="W1" s="11" t="s">
        <v>245</v>
      </c>
      <c r="X1" s="5" t="s">
        <v>246</v>
      </c>
      <c r="Y1" s="5" t="s">
        <v>247</v>
      </c>
      <c r="Z1" s="14" t="s">
        <v>646</v>
      </c>
      <c r="AA1" s="14" t="s">
        <v>50</v>
      </c>
    </row>
    <row r="2" spans="1:27" s="40" customFormat="1" x14ac:dyDescent="0.25">
      <c r="A2" s="10" t="s">
        <v>654</v>
      </c>
      <c r="B2" s="41"/>
      <c r="C2" s="42"/>
      <c r="D2" s="42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222">
        <v>2</v>
      </c>
      <c r="O2" s="222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>F2+J2+L2+P2+T2+W2</f>
        <v>20</v>
      </c>
      <c r="AA2" s="13">
        <v>100</v>
      </c>
    </row>
    <row r="3" spans="1:27" s="6" customFormat="1" ht="30" customHeight="1" x14ac:dyDescent="0.25">
      <c r="A3" s="186" t="s">
        <v>18</v>
      </c>
      <c r="B3" s="187">
        <v>1</v>
      </c>
      <c r="C3" s="188" t="s">
        <v>136</v>
      </c>
      <c r="D3" s="188" t="s">
        <v>267</v>
      </c>
      <c r="E3" s="178" t="s">
        <v>647</v>
      </c>
      <c r="F3" s="179">
        <f>IF(E3="23/24",2,0)</f>
        <v>2</v>
      </c>
      <c r="G3" s="136">
        <v>155</v>
      </c>
      <c r="H3" s="136">
        <v>10</v>
      </c>
      <c r="I3" s="246">
        <v>10</v>
      </c>
      <c r="J3" s="179">
        <f>IF(ABS((H3-I3)/I3)&lt;=0.1,2,IF(AND(ABS((H3-I3)/I3)&gt;0.1,ABS((H3-I3)/I3)&lt;=0.2),1,0))</f>
        <v>2</v>
      </c>
      <c r="K3" s="190">
        <v>96.666666666666671</v>
      </c>
      <c r="L3" s="179">
        <f>IF(K3&gt;90,4,IF(AND(K3&gt;80,K3&lt;=90),3,IF(AND(K3&gt;=50,K3&lt;=80),2,IF(AND(K3&gt;=10,K3&lt;50),1,0))))</f>
        <v>4</v>
      </c>
      <c r="M3" s="189">
        <v>2</v>
      </c>
      <c r="N3" s="223">
        <v>2</v>
      </c>
      <c r="O3" s="223">
        <v>2</v>
      </c>
      <c r="P3" s="179">
        <f>SUM(M3:O3)</f>
        <v>6</v>
      </c>
      <c r="Q3" s="113">
        <v>147</v>
      </c>
      <c r="R3" s="113">
        <v>136</v>
      </c>
      <c r="S3" s="191">
        <f>ROUND(R3/Q3*100,0)</f>
        <v>93</v>
      </c>
      <c r="T3" s="179">
        <f>IF(S3&gt;90,4,IF(AND(S3&gt;80,S3&lt;=90),3,IF(AND(S3&gt;=50,S3&lt;=80),2,IF(AND(S3&gt;=10,S3&lt;50),1,0))))</f>
        <v>4</v>
      </c>
      <c r="U3" s="136">
        <v>170</v>
      </c>
      <c r="V3" s="136">
        <v>100</v>
      </c>
      <c r="W3" s="179">
        <f>IF(V3&gt;=90,2,IF(V3&gt;=80,1,0))</f>
        <v>2</v>
      </c>
      <c r="X3" s="216">
        <v>57</v>
      </c>
      <c r="Y3" s="216">
        <v>127</v>
      </c>
      <c r="Z3" s="192">
        <f>F3+J3+L3+P3+T3+W3</f>
        <v>20</v>
      </c>
      <c r="AA3" s="192">
        <f>ROUND(Z3/$Z$2*100,0)</f>
        <v>100</v>
      </c>
    </row>
    <row r="4" spans="1:27" s="6" customFormat="1" ht="30" customHeight="1" x14ac:dyDescent="0.25">
      <c r="A4" s="186" t="s">
        <v>17</v>
      </c>
      <c r="B4" s="225">
        <v>2</v>
      </c>
      <c r="C4" s="188" t="s">
        <v>2</v>
      </c>
      <c r="D4" s="245" t="s">
        <v>269</v>
      </c>
      <c r="E4" s="178" t="s">
        <v>647</v>
      </c>
      <c r="F4" s="179">
        <f>IF(E4="23/24",2,0)</f>
        <v>2</v>
      </c>
      <c r="G4" s="136">
        <v>132</v>
      </c>
      <c r="H4" s="136">
        <v>6</v>
      </c>
      <c r="I4" s="271">
        <v>6</v>
      </c>
      <c r="J4" s="179">
        <f>IF(ABS((H4-I4)/I4)&lt;=0.1,2,IF(AND(ABS((H4-I4)/I4)&gt;0.1,ABS((H4-I4)/I4)&lt;=0.2),1,0))</f>
        <v>2</v>
      </c>
      <c r="K4" s="289">
        <v>95</v>
      </c>
      <c r="L4" s="179">
        <f>IF(K4&gt;90,4,IF(AND(K4&gt;80,K4&lt;=90),3,IF(AND(K4&gt;=50,K4&lt;=80),2,IF(AND(K4&gt;=10,K4&lt;50),1,0))))</f>
        <v>4</v>
      </c>
      <c r="M4" s="223">
        <v>2</v>
      </c>
      <c r="N4" s="223">
        <v>2</v>
      </c>
      <c r="O4" s="223">
        <v>2</v>
      </c>
      <c r="P4" s="179">
        <f>SUM(M4:O4)</f>
        <v>6</v>
      </c>
      <c r="Q4" s="297">
        <v>128</v>
      </c>
      <c r="R4" s="297">
        <v>128</v>
      </c>
      <c r="S4" s="191">
        <f>ROUND(R4/Q4*100,0)</f>
        <v>100</v>
      </c>
      <c r="T4" s="179">
        <f>IF(S4&gt;90,4,IF(AND(S4&gt;80,S4&lt;=90),3,IF(AND(S4&gt;=50,S4&lt;=80),2,IF(AND(S4&gt;=10,S4&lt;50),1,0))))</f>
        <v>4</v>
      </c>
      <c r="U4" s="136">
        <v>181</v>
      </c>
      <c r="V4" s="136">
        <v>100</v>
      </c>
      <c r="W4" s="179">
        <f>IF(V4&gt;=90,2,IF(V4&gt;=80,1,0))</f>
        <v>2</v>
      </c>
      <c r="X4" s="296">
        <v>13</v>
      </c>
      <c r="Y4" s="296">
        <v>128</v>
      </c>
      <c r="Z4" s="192">
        <f>F4+J4+L4+P4+T4+W4</f>
        <v>20</v>
      </c>
      <c r="AA4" s="192">
        <f>ROUND(Z4/$Z$2*100,0)</f>
        <v>100</v>
      </c>
    </row>
    <row r="5" spans="1:27" s="6" customFormat="1" ht="30" customHeight="1" x14ac:dyDescent="0.25">
      <c r="A5" s="186" t="s">
        <v>17</v>
      </c>
      <c r="B5" s="187">
        <v>3</v>
      </c>
      <c r="C5" s="188" t="s">
        <v>3</v>
      </c>
      <c r="D5" s="188" t="s">
        <v>292</v>
      </c>
      <c r="E5" s="178" t="s">
        <v>647</v>
      </c>
      <c r="F5" s="179">
        <f>IF(E5="23/24",2,0)</f>
        <v>2</v>
      </c>
      <c r="G5" s="136">
        <v>75</v>
      </c>
      <c r="H5" s="136">
        <v>4</v>
      </c>
      <c r="I5" s="271">
        <v>4</v>
      </c>
      <c r="J5" s="179">
        <f>IF(ABS((H5-I5)/I5)&lt;=0.1,2,IF(AND(ABS((H5-I5)/I5)&gt;0.1,ABS((H5-I5)/I5)&lt;=0.2),1,0))</f>
        <v>2</v>
      </c>
      <c r="K5" s="201">
        <v>100</v>
      </c>
      <c r="L5" s="179">
        <f>IF(K5&gt;90,4,IF(AND(K5&gt;80,K5&lt;=90),3,IF(AND(K5&gt;=50,K5&lt;=80),2,IF(AND(K5&gt;=10,K5&lt;50),1,0))))</f>
        <v>4</v>
      </c>
      <c r="M5" s="189">
        <v>2</v>
      </c>
      <c r="N5" s="223">
        <v>2</v>
      </c>
      <c r="O5" s="223">
        <v>2</v>
      </c>
      <c r="P5" s="179">
        <f>SUM(M5:O5)</f>
        <v>6</v>
      </c>
      <c r="Q5" s="297">
        <v>72</v>
      </c>
      <c r="R5" s="297">
        <v>72</v>
      </c>
      <c r="S5" s="191">
        <f>ROUND(R5/Q5*100,0)</f>
        <v>100</v>
      </c>
      <c r="T5" s="179">
        <f>IF(S5&gt;90,4,IF(AND(S5&gt;80,S5&lt;=90),3,IF(AND(S5&gt;=50,S5&lt;=80),2,IF(AND(S5&gt;=10,S5&lt;50),1,0))))</f>
        <v>4</v>
      </c>
      <c r="U5" s="136">
        <v>76</v>
      </c>
      <c r="V5" s="136">
        <v>100</v>
      </c>
      <c r="W5" s="179">
        <f>IF(V5&gt;=90,2,IF(V5&gt;=80,1,0))</f>
        <v>2</v>
      </c>
      <c r="X5" s="296">
        <v>36</v>
      </c>
      <c r="Y5" s="296">
        <v>267</v>
      </c>
      <c r="Z5" s="192">
        <f>F5+J5+L5+P5+T5+W5</f>
        <v>20</v>
      </c>
      <c r="AA5" s="192">
        <f>ROUND(Z5/$Z$2*100,0)</f>
        <v>100</v>
      </c>
    </row>
    <row r="6" spans="1:27" s="6" customFormat="1" ht="30" customHeight="1" x14ac:dyDescent="0.25">
      <c r="A6" s="186" t="s">
        <v>17</v>
      </c>
      <c r="B6" s="225">
        <v>4</v>
      </c>
      <c r="C6" s="188" t="s">
        <v>5</v>
      </c>
      <c r="D6" s="188" t="s">
        <v>297</v>
      </c>
      <c r="E6" s="178" t="s">
        <v>647</v>
      </c>
      <c r="F6" s="179">
        <f>IF(E6="23/24",2,0)</f>
        <v>2</v>
      </c>
      <c r="G6" s="136">
        <v>28</v>
      </c>
      <c r="H6" s="136">
        <v>2</v>
      </c>
      <c r="I6" s="271">
        <v>2</v>
      </c>
      <c r="J6" s="179">
        <f>IF(ABS((H6-I6)/I6)&lt;=0.1,2,IF(AND(ABS((H6-I6)/I6)&gt;0.1,ABS((H6-I6)/I6)&lt;=0.2),1,0))</f>
        <v>2</v>
      </c>
      <c r="K6" s="201">
        <v>96.7</v>
      </c>
      <c r="L6" s="179">
        <f>IF(K6&gt;90,4,IF(AND(K6&gt;80,K6&lt;=90),3,IF(AND(K6&gt;=50,K6&lt;=80),2,IF(AND(K6&gt;=10,K6&lt;50),1,0))))</f>
        <v>4</v>
      </c>
      <c r="M6" s="189">
        <v>2</v>
      </c>
      <c r="N6" s="223">
        <v>2</v>
      </c>
      <c r="O6" s="223">
        <v>2</v>
      </c>
      <c r="P6" s="179">
        <f>SUM(M6:O6)</f>
        <v>6</v>
      </c>
      <c r="Q6" s="297">
        <v>27</v>
      </c>
      <c r="R6" s="297">
        <v>27</v>
      </c>
      <c r="S6" s="191">
        <f>ROUND(R6/Q6*100,0)</f>
        <v>100</v>
      </c>
      <c r="T6" s="179">
        <f>IF(S6&gt;90,4,IF(AND(S6&gt;80,S6&lt;=90),3,IF(AND(S6&gt;=50,S6&lt;=80),2,IF(AND(S6&gt;=10,S6&lt;50),1,0))))</f>
        <v>4</v>
      </c>
      <c r="U6" s="136">
        <v>31</v>
      </c>
      <c r="V6" s="136">
        <v>100</v>
      </c>
      <c r="W6" s="179">
        <f>IF(V6&gt;=90,2,IF(V6&gt;=80,1,0))</f>
        <v>2</v>
      </c>
      <c r="X6" s="296">
        <v>1</v>
      </c>
      <c r="Y6" s="296">
        <v>19</v>
      </c>
      <c r="Z6" s="192">
        <f>F6+J6+L6+P6+T6+W6</f>
        <v>20</v>
      </c>
      <c r="AA6" s="192">
        <f>ROUND(Z6/$Z$2*100,0)</f>
        <v>100</v>
      </c>
    </row>
    <row r="7" spans="1:27" s="6" customFormat="1" ht="30" customHeight="1" x14ac:dyDescent="0.25">
      <c r="A7" s="186" t="s">
        <v>17</v>
      </c>
      <c r="B7" s="187">
        <v>5</v>
      </c>
      <c r="C7" s="188" t="s">
        <v>4</v>
      </c>
      <c r="D7" s="188" t="s">
        <v>293</v>
      </c>
      <c r="E7" s="178" t="s">
        <v>647</v>
      </c>
      <c r="F7" s="179">
        <f>IF(E7="23/24",2,0)</f>
        <v>2</v>
      </c>
      <c r="G7" s="136">
        <v>30</v>
      </c>
      <c r="H7" s="136">
        <v>2</v>
      </c>
      <c r="I7" s="271">
        <v>2</v>
      </c>
      <c r="J7" s="179">
        <f>IF(ABS((H7-I7)/I7)&lt;=0.1,2,IF(AND(ABS((H7-I7)/I7)&gt;0.1,ABS((H7-I7)/I7)&lt;=0.2),1,0))</f>
        <v>2</v>
      </c>
      <c r="K7" s="201">
        <v>100</v>
      </c>
      <c r="L7" s="179">
        <f>IF(K7&gt;90,4,IF(AND(K7&gt;80,K7&lt;=90),3,IF(AND(K7&gt;=50,K7&lt;=80),2,IF(AND(K7&gt;=10,K7&lt;50),1,0))))</f>
        <v>4</v>
      </c>
      <c r="M7" s="189">
        <v>2</v>
      </c>
      <c r="N7" s="223">
        <v>2</v>
      </c>
      <c r="O7" s="223">
        <v>2</v>
      </c>
      <c r="P7" s="179">
        <f>SUM(M7:O7)</f>
        <v>6</v>
      </c>
      <c r="Q7" s="297">
        <v>30</v>
      </c>
      <c r="R7" s="297">
        <v>30</v>
      </c>
      <c r="S7" s="191">
        <f>ROUND(R7/Q7*100,0)</f>
        <v>100</v>
      </c>
      <c r="T7" s="179">
        <f>IF(S7&gt;90,4,IF(AND(S7&gt;80,S7&lt;=90),3,IF(AND(S7&gt;=50,S7&lt;=80),2,IF(AND(S7&gt;=10,S7&lt;50),1,0))))</f>
        <v>4</v>
      </c>
      <c r="U7" s="136">
        <v>26</v>
      </c>
      <c r="V7" s="136">
        <v>100</v>
      </c>
      <c r="W7" s="179">
        <f>IF(V7&gt;=90,2,IF(V7&gt;=80,1,0))</f>
        <v>2</v>
      </c>
      <c r="X7" s="296">
        <v>5</v>
      </c>
      <c r="Y7" s="296">
        <v>80</v>
      </c>
      <c r="Z7" s="192">
        <f>F7+J7+L7+P7+T7+W7</f>
        <v>20</v>
      </c>
      <c r="AA7" s="192">
        <f>ROUND(Z7/$Z$2*100,0)</f>
        <v>100</v>
      </c>
    </row>
    <row r="8" spans="1:27" ht="30" customHeight="1" x14ac:dyDescent="0.25">
      <c r="A8" s="186" t="s">
        <v>17</v>
      </c>
      <c r="B8" s="225">
        <v>6</v>
      </c>
      <c r="C8" s="188" t="s">
        <v>6</v>
      </c>
      <c r="D8" s="188" t="s">
        <v>298</v>
      </c>
      <c r="E8" s="178" t="s">
        <v>647</v>
      </c>
      <c r="F8" s="179">
        <f>IF(E8="23/24",2,0)</f>
        <v>2</v>
      </c>
      <c r="G8" s="136">
        <v>30</v>
      </c>
      <c r="H8" s="136">
        <v>2</v>
      </c>
      <c r="I8" s="148">
        <v>2</v>
      </c>
      <c r="J8" s="179">
        <f>IF(ABS((H8-I8)/I8)&lt;=0.1,2,IF(AND(ABS((H8-I8)/I8)&gt;0.1,ABS((H8-I8)/I8)&lt;=0.2),1,0))</f>
        <v>2</v>
      </c>
      <c r="K8" s="201">
        <v>91.7</v>
      </c>
      <c r="L8" s="179">
        <f>IF(K8&gt;90,4,IF(AND(K8&gt;80,K8&lt;=90),3,IF(AND(K8&gt;=50,K8&lt;=80),2,IF(AND(K8&gt;=10,K8&lt;50),1,0))))</f>
        <v>4</v>
      </c>
      <c r="M8" s="189">
        <v>2</v>
      </c>
      <c r="N8" s="223">
        <v>2</v>
      </c>
      <c r="O8" s="223">
        <v>2</v>
      </c>
      <c r="P8" s="179">
        <f>SUM(M8:O8)</f>
        <v>6</v>
      </c>
      <c r="Q8" s="223">
        <v>28</v>
      </c>
      <c r="R8" s="223">
        <v>26</v>
      </c>
      <c r="S8" s="191">
        <f>ROUND(R8/Q8*100,0)</f>
        <v>93</v>
      </c>
      <c r="T8" s="179">
        <f>IF(S8&gt;90,4,IF(AND(S8&gt;80,S8&lt;=90),3,IF(AND(S8&gt;=50,S8&lt;=80),2,IF(AND(S8&gt;=10,S8&lt;50),1,0))))</f>
        <v>4</v>
      </c>
      <c r="U8" s="136">
        <v>25</v>
      </c>
      <c r="V8" s="136">
        <v>100</v>
      </c>
      <c r="W8" s="179">
        <f>IF(V8&gt;=90,2,IF(V8&gt;=80,1,0))</f>
        <v>2</v>
      </c>
      <c r="X8" s="136">
        <v>4</v>
      </c>
      <c r="Y8" s="136">
        <v>29</v>
      </c>
      <c r="Z8" s="192">
        <f>F8+J8+L8+P8+T8+W8</f>
        <v>20</v>
      </c>
      <c r="AA8" s="192">
        <f>ROUND(Z8/$Z$2*100,0)</f>
        <v>100</v>
      </c>
    </row>
    <row r="9" spans="1:27" ht="30" customHeight="1" x14ac:dyDescent="0.25">
      <c r="A9" s="186" t="s">
        <v>17</v>
      </c>
      <c r="B9" s="187">
        <v>7</v>
      </c>
      <c r="C9" s="188" t="s">
        <v>38</v>
      </c>
      <c r="D9" s="188" t="s">
        <v>294</v>
      </c>
      <c r="E9" s="178" t="s">
        <v>647</v>
      </c>
      <c r="F9" s="179">
        <f>IF(E9="23/24",2,0)</f>
        <v>2</v>
      </c>
      <c r="G9" s="136">
        <v>186</v>
      </c>
      <c r="H9" s="136">
        <v>10</v>
      </c>
      <c r="I9" s="148">
        <v>10</v>
      </c>
      <c r="J9" s="179">
        <f>IF(ABS((H9-I9)/I9)&lt;=0.1,2,IF(AND(ABS((H9-I9)/I9)&gt;0.1,ABS((H9-I9)/I9)&lt;=0.2),1,0))</f>
        <v>2</v>
      </c>
      <c r="K9" s="201">
        <v>96.7</v>
      </c>
      <c r="L9" s="179">
        <f>IF(K9&gt;90,4,IF(AND(K9&gt;80,K9&lt;=90),3,IF(AND(K9&gt;=50,K9&lt;=80),2,IF(AND(K9&gt;=10,K9&lt;50),1,0))))</f>
        <v>4</v>
      </c>
      <c r="M9" s="189">
        <v>2</v>
      </c>
      <c r="N9" s="223">
        <v>2</v>
      </c>
      <c r="O9" s="223">
        <v>2</v>
      </c>
      <c r="P9" s="179">
        <f>SUM(M9:O9)</f>
        <v>6</v>
      </c>
      <c r="Q9" s="223">
        <v>183</v>
      </c>
      <c r="R9" s="223">
        <v>182</v>
      </c>
      <c r="S9" s="191">
        <f>ROUND(R9/Q9*100,0)</f>
        <v>99</v>
      </c>
      <c r="T9" s="179">
        <f>IF(S9&gt;90,4,IF(AND(S9&gt;80,S9&lt;=90),3,IF(AND(S9&gt;=50,S9&lt;=80),2,IF(AND(S9&gt;=10,S9&lt;50),1,0))))</f>
        <v>4</v>
      </c>
      <c r="U9" s="136">
        <v>282</v>
      </c>
      <c r="V9" s="136">
        <v>100</v>
      </c>
      <c r="W9" s="179">
        <f>IF(V9&gt;=90,2,IF(V9&gt;=80,1,0))</f>
        <v>2</v>
      </c>
      <c r="X9" s="136">
        <v>38</v>
      </c>
      <c r="Y9" s="136">
        <v>315</v>
      </c>
      <c r="Z9" s="192">
        <f>F9+J9+L9+P9+T9+W9</f>
        <v>20</v>
      </c>
      <c r="AA9" s="192">
        <f>ROUND(Z9/$Z$2*100,0)</f>
        <v>100</v>
      </c>
    </row>
    <row r="10" spans="1:27" ht="30" customHeight="1" x14ac:dyDescent="0.25">
      <c r="A10" s="186" t="s">
        <v>17</v>
      </c>
      <c r="B10" s="225">
        <v>8</v>
      </c>
      <c r="C10" s="188" t="s">
        <v>447</v>
      </c>
      <c r="D10" s="188" t="s">
        <v>448</v>
      </c>
      <c r="E10" s="178" t="s">
        <v>647</v>
      </c>
      <c r="F10" s="179">
        <f>IF(E10="23/24",2,0)</f>
        <v>2</v>
      </c>
      <c r="G10" s="136">
        <v>270</v>
      </c>
      <c r="H10" s="136">
        <v>12</v>
      </c>
      <c r="I10" s="148">
        <v>12</v>
      </c>
      <c r="J10" s="179">
        <f>IF(ABS((H10-I10)/I10)&lt;=0.1,2,IF(AND(ABS((H10-I10)/I10)&gt;0.1,ABS((H10-I10)/I10)&lt;=0.2),1,0))</f>
        <v>2</v>
      </c>
      <c r="K10" s="201">
        <v>98.3</v>
      </c>
      <c r="L10" s="179">
        <f>IF(K10&gt;90,4,IF(AND(K10&gt;80,K10&lt;=90),3,IF(AND(K10&gt;=50,K10&lt;=80),2,IF(AND(K10&gt;=10,K10&lt;50),1,0))))</f>
        <v>4</v>
      </c>
      <c r="M10" s="189">
        <v>2</v>
      </c>
      <c r="N10" s="223">
        <v>2</v>
      </c>
      <c r="O10" s="223">
        <v>2</v>
      </c>
      <c r="P10" s="179">
        <f>SUM(M10:O10)</f>
        <v>6</v>
      </c>
      <c r="Q10" s="223">
        <v>268</v>
      </c>
      <c r="R10" s="223">
        <v>255</v>
      </c>
      <c r="S10" s="191">
        <f>ROUND(R10/Q10*100,0)</f>
        <v>95</v>
      </c>
      <c r="T10" s="179">
        <f>IF(S10&gt;90,4,IF(AND(S10&gt;80,S10&lt;=90),3,IF(AND(S10&gt;=50,S10&lt;=80),2,IF(AND(S10&gt;=10,S10&lt;50),1,0))))</f>
        <v>4</v>
      </c>
      <c r="U10" s="136">
        <v>449</v>
      </c>
      <c r="V10" s="136">
        <v>100</v>
      </c>
      <c r="W10" s="179">
        <f>IF(V10&gt;=90,2,IF(V10&gt;=80,1,0))</f>
        <v>2</v>
      </c>
      <c r="X10" s="136">
        <v>33</v>
      </c>
      <c r="Y10" s="136">
        <v>328</v>
      </c>
      <c r="Z10" s="192">
        <f>F10+J10+L10+P10+T10+W10</f>
        <v>20</v>
      </c>
      <c r="AA10" s="192">
        <f>ROUND(Z10/$Z$2*100,0)</f>
        <v>100</v>
      </c>
    </row>
    <row r="11" spans="1:27" ht="30" customHeight="1" x14ac:dyDescent="0.25">
      <c r="A11" s="186" t="s">
        <v>19</v>
      </c>
      <c r="B11" s="187">
        <v>9</v>
      </c>
      <c r="C11" s="188" t="s">
        <v>12</v>
      </c>
      <c r="D11" s="188" t="s">
        <v>279</v>
      </c>
      <c r="E11" s="178" t="s">
        <v>647</v>
      </c>
      <c r="F11" s="179">
        <f>IF(E11="23/24",2,0)</f>
        <v>2</v>
      </c>
      <c r="G11" s="136">
        <v>45</v>
      </c>
      <c r="H11" s="136">
        <v>4</v>
      </c>
      <c r="I11" s="177">
        <v>4</v>
      </c>
      <c r="J11" s="179">
        <f>IF(ABS((H11-I11)/I11)&lt;=0.1,2,IF(AND(ABS((H11-I11)/I11)&gt;0.1,ABS((H11-I11)/I11)&lt;=0.2),1,0))</f>
        <v>2</v>
      </c>
      <c r="K11" s="217">
        <v>100</v>
      </c>
      <c r="L11" s="179">
        <f>IF(K11&gt;90,4,IF(AND(K11&gt;80,K11&lt;=90),3,IF(AND(K11&gt;=50,K11&lt;=80),2,IF(AND(K11&gt;=10,K11&lt;50),1,0))))</f>
        <v>4</v>
      </c>
      <c r="M11" s="189">
        <v>2</v>
      </c>
      <c r="N11" s="223">
        <v>2</v>
      </c>
      <c r="O11" s="223">
        <v>2</v>
      </c>
      <c r="P11" s="179">
        <f>SUM(M11:O11)</f>
        <v>6</v>
      </c>
      <c r="Q11" s="298">
        <v>44</v>
      </c>
      <c r="R11" s="298">
        <v>44</v>
      </c>
      <c r="S11" s="191">
        <f>ROUND(R11/Q11*100,0)</f>
        <v>100</v>
      </c>
      <c r="T11" s="179">
        <f>IF(S11&gt;90,4,IF(AND(S11&gt;80,S11&lt;=90),3,IF(AND(S11&gt;=50,S11&lt;=80),2,IF(AND(S11&gt;=10,S11&lt;50),1,0))))</f>
        <v>4</v>
      </c>
      <c r="U11" s="136">
        <v>38</v>
      </c>
      <c r="V11" s="136">
        <v>100</v>
      </c>
      <c r="W11" s="179">
        <f>IF(V11&gt;=90,2,IF(V11&gt;=80,1,0))</f>
        <v>2</v>
      </c>
      <c r="X11" s="136">
        <v>59</v>
      </c>
      <c r="Y11" s="136">
        <v>70</v>
      </c>
      <c r="Z11" s="192">
        <f>F11+J11+L11+P11+T11+W11</f>
        <v>20</v>
      </c>
      <c r="AA11" s="192">
        <f>ROUND(Z11/$Z$2*100,0)</f>
        <v>100</v>
      </c>
    </row>
    <row r="12" spans="1:27" ht="30" customHeight="1" x14ac:dyDescent="0.25">
      <c r="A12" s="186" t="s">
        <v>19</v>
      </c>
      <c r="B12" s="225">
        <v>10</v>
      </c>
      <c r="C12" s="188" t="s">
        <v>7</v>
      </c>
      <c r="D12" s="188" t="s">
        <v>289</v>
      </c>
      <c r="E12" s="178" t="s">
        <v>647</v>
      </c>
      <c r="F12" s="179">
        <f>IF(E12="23/24",2,0)</f>
        <v>2</v>
      </c>
      <c r="G12" s="136">
        <v>212</v>
      </c>
      <c r="H12" s="136">
        <v>12</v>
      </c>
      <c r="I12" s="177">
        <v>12</v>
      </c>
      <c r="J12" s="179">
        <f>IF(ABS((H12-I12)/I12)&lt;=0.1,2,IF(AND(ABS((H12-I12)/I12)&gt;0.1,ABS((H12-I12)/I12)&lt;=0.2),1,0))</f>
        <v>2</v>
      </c>
      <c r="K12" s="217">
        <v>100</v>
      </c>
      <c r="L12" s="179">
        <f>IF(K12&gt;90,4,IF(AND(K12&gt;80,K12&lt;=90),3,IF(AND(K12&gt;=50,K12&lt;=80),2,IF(AND(K12&gt;=10,K12&lt;50),1,0))))</f>
        <v>4</v>
      </c>
      <c r="M12" s="189">
        <v>2</v>
      </c>
      <c r="N12" s="223">
        <v>2</v>
      </c>
      <c r="O12" s="223">
        <v>2</v>
      </c>
      <c r="P12" s="179">
        <f>SUM(M12:O12)</f>
        <v>6</v>
      </c>
      <c r="Q12" s="298">
        <v>205</v>
      </c>
      <c r="R12" s="298">
        <v>201</v>
      </c>
      <c r="S12" s="191">
        <f>ROUND(R12/Q12*100,0)</f>
        <v>98</v>
      </c>
      <c r="T12" s="179">
        <f>IF(S12&gt;90,4,IF(AND(S12&gt;80,S12&lt;=90),3,IF(AND(S12&gt;=50,S12&lt;=80),2,IF(AND(S12&gt;=10,S12&lt;50),1,0))))</f>
        <v>4</v>
      </c>
      <c r="U12" s="136">
        <v>300</v>
      </c>
      <c r="V12" s="136">
        <v>100</v>
      </c>
      <c r="W12" s="179">
        <f>IF(V12&gt;=90,2,IF(V12&gt;=80,1,0))</f>
        <v>2</v>
      </c>
      <c r="X12" s="136">
        <v>15</v>
      </c>
      <c r="Y12" s="136">
        <v>30</v>
      </c>
      <c r="Z12" s="192">
        <f>F12+J12+L12+P12+T12+W12</f>
        <v>20</v>
      </c>
      <c r="AA12" s="192">
        <f>ROUND(Z12/$Z$2*100,0)</f>
        <v>100</v>
      </c>
    </row>
    <row r="13" spans="1:27" ht="30" customHeight="1" x14ac:dyDescent="0.25">
      <c r="A13" s="186" t="s">
        <v>19</v>
      </c>
      <c r="B13" s="187">
        <v>11</v>
      </c>
      <c r="C13" s="188" t="s">
        <v>10</v>
      </c>
      <c r="D13" s="188" t="s">
        <v>280</v>
      </c>
      <c r="E13" s="178" t="s">
        <v>647</v>
      </c>
      <c r="F13" s="179">
        <f>IF(E13="23/24",2,0)</f>
        <v>2</v>
      </c>
      <c r="G13" s="136">
        <v>150</v>
      </c>
      <c r="H13" s="136">
        <v>9</v>
      </c>
      <c r="I13" s="177">
        <v>9</v>
      </c>
      <c r="J13" s="179">
        <f>IF(ABS((H13-I13)/I13)&lt;=0.1,2,IF(AND(ABS((H13-I13)/I13)&gt;0.1,ABS((H13-I13)/I13)&lt;=0.2),1,0))</f>
        <v>2</v>
      </c>
      <c r="K13" s="217">
        <v>100</v>
      </c>
      <c r="L13" s="179">
        <f>IF(K13&gt;90,4,IF(AND(K13&gt;80,K13&lt;=90),3,IF(AND(K13&gt;=50,K13&lt;=80),2,IF(AND(K13&gt;=10,K13&lt;50),1,0))))</f>
        <v>4</v>
      </c>
      <c r="M13" s="189">
        <v>2</v>
      </c>
      <c r="N13" s="223">
        <v>2</v>
      </c>
      <c r="O13" s="223">
        <v>2</v>
      </c>
      <c r="P13" s="179">
        <f>SUM(M13:O13)</f>
        <v>6</v>
      </c>
      <c r="Q13" s="298">
        <v>146</v>
      </c>
      <c r="R13" s="298">
        <v>146</v>
      </c>
      <c r="S13" s="191">
        <f>ROUND(R13/Q13*100,0)</f>
        <v>100</v>
      </c>
      <c r="T13" s="179">
        <f>IF(S13&gt;90,4,IF(AND(S13&gt;80,S13&lt;=90),3,IF(AND(S13&gt;=50,S13&lt;=80),2,IF(AND(S13&gt;=10,S13&lt;50),1,0))))</f>
        <v>4</v>
      </c>
      <c r="U13" s="136">
        <v>182</v>
      </c>
      <c r="V13" s="136">
        <v>100</v>
      </c>
      <c r="W13" s="179">
        <f>IF(V13&gt;=90,2,IF(V13&gt;=80,1,0))</f>
        <v>2</v>
      </c>
      <c r="X13" s="136">
        <v>46</v>
      </c>
      <c r="Y13" s="136">
        <v>42</v>
      </c>
      <c r="Z13" s="192">
        <f>F13+J13+L13+P13+T13+W13</f>
        <v>20</v>
      </c>
      <c r="AA13" s="192">
        <f>ROUND(Z13/$Z$2*100,0)</f>
        <v>100</v>
      </c>
    </row>
    <row r="14" spans="1:27" ht="30" customHeight="1" x14ac:dyDescent="0.25">
      <c r="A14" s="186" t="s">
        <v>19</v>
      </c>
      <c r="B14" s="225">
        <v>12</v>
      </c>
      <c r="C14" s="188" t="s">
        <v>9</v>
      </c>
      <c r="D14" s="188" t="s">
        <v>291</v>
      </c>
      <c r="E14" s="178" t="s">
        <v>647</v>
      </c>
      <c r="F14" s="179">
        <f>IF(E14="23/24",2,0)</f>
        <v>2</v>
      </c>
      <c r="G14" s="136">
        <v>53</v>
      </c>
      <c r="H14" s="136">
        <v>4</v>
      </c>
      <c r="I14" s="177">
        <v>4</v>
      </c>
      <c r="J14" s="179">
        <f>IF(ABS((H14-I14)/I14)&lt;=0.1,2,IF(AND(ABS((H14-I14)/I14)&gt;0.1,ABS((H14-I14)/I14)&lt;=0.2),1,0))</f>
        <v>2</v>
      </c>
      <c r="K14" s="217">
        <v>100</v>
      </c>
      <c r="L14" s="179">
        <f>IF(K14&gt;90,4,IF(AND(K14&gt;80,K14&lt;=90),3,IF(AND(K14&gt;=50,K14&lt;=80),2,IF(AND(K14&gt;=10,K14&lt;50),1,0))))</f>
        <v>4</v>
      </c>
      <c r="M14" s="189">
        <v>2</v>
      </c>
      <c r="N14" s="223">
        <v>2</v>
      </c>
      <c r="O14" s="223">
        <v>2</v>
      </c>
      <c r="P14" s="179">
        <f>SUM(M14:O14)</f>
        <v>6</v>
      </c>
      <c r="Q14" s="298">
        <v>52</v>
      </c>
      <c r="R14" s="298">
        <v>52</v>
      </c>
      <c r="S14" s="191">
        <f>ROUND(R14/Q14*100,0)</f>
        <v>100</v>
      </c>
      <c r="T14" s="179">
        <f>IF(S14&gt;90,4,IF(AND(S14&gt;80,S14&lt;=90),3,IF(AND(S14&gt;=50,S14&lt;=80),2,IF(AND(S14&gt;=10,S14&lt;50),1,0))))</f>
        <v>4</v>
      </c>
      <c r="U14" s="136">
        <v>80</v>
      </c>
      <c r="V14" s="136">
        <v>100</v>
      </c>
      <c r="W14" s="179">
        <f>IF(V14&gt;=90,2,IF(V14&gt;=80,1,0))</f>
        <v>2</v>
      </c>
      <c r="X14" s="136">
        <v>6</v>
      </c>
      <c r="Y14" s="136">
        <v>69</v>
      </c>
      <c r="Z14" s="192">
        <f>F14+J14+L14+P14+T14+W14</f>
        <v>20</v>
      </c>
      <c r="AA14" s="192">
        <f>ROUND(Z14/$Z$2*100,0)</f>
        <v>100</v>
      </c>
    </row>
    <row r="15" spans="1:27" ht="30" customHeight="1" x14ac:dyDescent="0.25">
      <c r="A15" s="186" t="s">
        <v>19</v>
      </c>
      <c r="B15" s="187">
        <v>13</v>
      </c>
      <c r="C15" s="188" t="s">
        <v>11</v>
      </c>
      <c r="D15" s="188" t="s">
        <v>290</v>
      </c>
      <c r="E15" s="178" t="s">
        <v>647</v>
      </c>
      <c r="F15" s="179">
        <f>IF(E15="23/24",2,0)</f>
        <v>2</v>
      </c>
      <c r="G15" s="136">
        <v>182</v>
      </c>
      <c r="H15" s="136">
        <v>8</v>
      </c>
      <c r="I15" s="177">
        <v>8</v>
      </c>
      <c r="J15" s="179">
        <f>IF(ABS((H15-I15)/I15)&lt;=0.1,2,IF(AND(ABS((H15-I15)/I15)&gt;0.1,ABS((H15-I15)/I15)&lt;=0.2),1,0))</f>
        <v>2</v>
      </c>
      <c r="K15" s="217">
        <v>100</v>
      </c>
      <c r="L15" s="179">
        <f>IF(K15&gt;90,4,IF(AND(K15&gt;80,K15&lt;=90),3,IF(AND(K15&gt;=50,K15&lt;=80),2,IF(AND(K15&gt;=10,K15&lt;50),1,0))))</f>
        <v>4</v>
      </c>
      <c r="M15" s="189">
        <v>2</v>
      </c>
      <c r="N15" s="223">
        <v>2</v>
      </c>
      <c r="O15" s="223">
        <v>2</v>
      </c>
      <c r="P15" s="179">
        <f>SUM(M15:O15)</f>
        <v>6</v>
      </c>
      <c r="Q15" s="298">
        <v>180</v>
      </c>
      <c r="R15" s="298">
        <v>164</v>
      </c>
      <c r="S15" s="191">
        <f>ROUND(R15/Q15*100,0)</f>
        <v>91</v>
      </c>
      <c r="T15" s="179">
        <f>IF(S15&gt;90,4,IF(AND(S15&gt;80,S15&lt;=90),3,IF(AND(S15&gt;=50,S15&lt;=80),2,IF(AND(S15&gt;=10,S15&lt;50),1,0))))</f>
        <v>4</v>
      </c>
      <c r="U15" s="136">
        <v>249</v>
      </c>
      <c r="V15" s="136">
        <v>100</v>
      </c>
      <c r="W15" s="179">
        <f>IF(V15&gt;=90,2,IF(V15&gt;=80,1,0))</f>
        <v>2</v>
      </c>
      <c r="X15" s="136">
        <v>11</v>
      </c>
      <c r="Y15" s="136">
        <v>218</v>
      </c>
      <c r="Z15" s="192">
        <f>F15+J15+L15+P15+T15+W15</f>
        <v>20</v>
      </c>
      <c r="AA15" s="192">
        <f>ROUND(Z15/$Z$2*100,0)</f>
        <v>100</v>
      </c>
    </row>
    <row r="16" spans="1:27" ht="30" customHeight="1" x14ac:dyDescent="0.25">
      <c r="A16" s="186" t="s">
        <v>19</v>
      </c>
      <c r="B16" s="225">
        <v>14</v>
      </c>
      <c r="C16" s="188" t="s">
        <v>651</v>
      </c>
      <c r="D16" s="188" t="s">
        <v>287</v>
      </c>
      <c r="E16" s="178" t="s">
        <v>647</v>
      </c>
      <c r="F16" s="179">
        <f>IF(E16="23/24",2,0)</f>
        <v>2</v>
      </c>
      <c r="G16" s="136">
        <v>126</v>
      </c>
      <c r="H16" s="136">
        <v>6</v>
      </c>
      <c r="I16" s="177">
        <v>6</v>
      </c>
      <c r="J16" s="179">
        <f>IF(ABS((H16-I16)/I16)&lt;=0.1,2,IF(AND(ABS((H16-I16)/I16)&gt;0.1,ABS((H16-I16)/I16)&lt;=0.2),1,0))</f>
        <v>2</v>
      </c>
      <c r="K16" s="217">
        <v>100</v>
      </c>
      <c r="L16" s="179">
        <f>IF(K16&gt;90,4,IF(AND(K16&gt;80,K16&lt;=90),3,IF(AND(K16&gt;=50,K16&lt;=80),2,IF(AND(K16&gt;=10,K16&lt;50),1,0))))</f>
        <v>4</v>
      </c>
      <c r="M16" s="189">
        <v>2</v>
      </c>
      <c r="N16" s="223">
        <v>2</v>
      </c>
      <c r="O16" s="223">
        <v>2</v>
      </c>
      <c r="P16" s="179">
        <f>SUM(M16:O16)</f>
        <v>6</v>
      </c>
      <c r="Q16" s="298">
        <v>127</v>
      </c>
      <c r="R16" s="298">
        <v>123</v>
      </c>
      <c r="S16" s="191">
        <f>ROUND(R16/Q16*100,0)</f>
        <v>97</v>
      </c>
      <c r="T16" s="179">
        <f>IF(S16&gt;90,4,IF(AND(S16&gt;80,S16&lt;=90),3,IF(AND(S16&gt;=50,S16&lt;=80),2,IF(AND(S16&gt;=10,S16&lt;50),1,0))))</f>
        <v>4</v>
      </c>
      <c r="U16" s="136">
        <v>193</v>
      </c>
      <c r="V16" s="136">
        <v>99</v>
      </c>
      <c r="W16" s="179">
        <f>IF(V16&gt;=90,2,IF(V16&gt;=80,1,0))</f>
        <v>2</v>
      </c>
      <c r="X16" s="136">
        <v>10</v>
      </c>
      <c r="Y16" s="136">
        <v>188</v>
      </c>
      <c r="Z16" s="192">
        <f>F16+J16+L16+P16+T16+W16</f>
        <v>20</v>
      </c>
      <c r="AA16" s="192">
        <f>ROUND(Z16/$Z$2*100,0)</f>
        <v>100</v>
      </c>
    </row>
    <row r="17" spans="1:156" s="1" customFormat="1" ht="30" customHeight="1" x14ac:dyDescent="0.25">
      <c r="A17" s="186" t="s">
        <v>19</v>
      </c>
      <c r="B17" s="187">
        <v>15</v>
      </c>
      <c r="C17" s="188" t="s">
        <v>653</v>
      </c>
      <c r="D17" s="188" t="s">
        <v>288</v>
      </c>
      <c r="E17" s="178" t="s">
        <v>647</v>
      </c>
      <c r="F17" s="179">
        <f>IF(E17="23/24",2,0)</f>
        <v>2</v>
      </c>
      <c r="G17" s="136">
        <v>233</v>
      </c>
      <c r="H17" s="136">
        <v>11</v>
      </c>
      <c r="I17" s="177">
        <v>11</v>
      </c>
      <c r="J17" s="179">
        <f>IF(ABS((H17-I17)/I17)&lt;=0.1,2,IF(AND(ABS((H17-I17)/I17)&gt;0.1,ABS((H17-I17)/I17)&lt;=0.2),1,0))</f>
        <v>2</v>
      </c>
      <c r="K17" s="217">
        <v>100</v>
      </c>
      <c r="L17" s="179">
        <f>IF(K17&gt;90,4,IF(AND(K17&gt;80,K17&lt;=90),3,IF(AND(K17&gt;=50,K17&lt;=80),2,IF(AND(K17&gt;=10,K17&lt;50),1,0))))</f>
        <v>4</v>
      </c>
      <c r="M17" s="189">
        <v>2</v>
      </c>
      <c r="N17" s="223">
        <v>2</v>
      </c>
      <c r="O17" s="223">
        <v>2</v>
      </c>
      <c r="P17" s="179">
        <f>SUM(M17:O17)</f>
        <v>6</v>
      </c>
      <c r="Q17" s="298">
        <v>232</v>
      </c>
      <c r="R17" s="298">
        <v>230</v>
      </c>
      <c r="S17" s="191">
        <f>ROUND(R17/Q17*100,0)</f>
        <v>99</v>
      </c>
      <c r="T17" s="179">
        <f>IF(S17&gt;90,4,IF(AND(S17&gt;80,S17&lt;=90),3,IF(AND(S17&gt;=50,S17&lt;=80),2,IF(AND(S17&gt;=10,S17&lt;50),1,0))))</f>
        <v>4</v>
      </c>
      <c r="U17" s="136">
        <v>319</v>
      </c>
      <c r="V17" s="136">
        <v>100</v>
      </c>
      <c r="W17" s="179">
        <f>IF(V17&gt;=90,2,IF(V17&gt;=80,1,0))</f>
        <v>2</v>
      </c>
      <c r="X17" s="136">
        <v>29</v>
      </c>
      <c r="Y17" s="136">
        <v>112</v>
      </c>
      <c r="Z17" s="192">
        <f>F17+J17+L17+P17+T17+W17</f>
        <v>20</v>
      </c>
      <c r="AA17" s="192">
        <f>ROUND(Z17/$Z$2*100,0)</f>
        <v>100</v>
      </c>
    </row>
    <row r="18" spans="1:156" ht="30" customHeight="1" x14ac:dyDescent="0.25">
      <c r="A18" s="186" t="s">
        <v>20</v>
      </c>
      <c r="B18" s="225">
        <v>16</v>
      </c>
      <c r="C18" s="203" t="s">
        <v>579</v>
      </c>
      <c r="D18" s="188" t="s">
        <v>311</v>
      </c>
      <c r="E18" s="178" t="s">
        <v>647</v>
      </c>
      <c r="F18" s="179">
        <f>IF(E18="23/24",2,0)</f>
        <v>2</v>
      </c>
      <c r="G18" s="136">
        <v>133</v>
      </c>
      <c r="H18" s="136">
        <v>6</v>
      </c>
      <c r="I18" s="272">
        <v>6</v>
      </c>
      <c r="J18" s="179">
        <f>IF(ABS((H18-I18)/I18)&lt;=0.1,2,IF(AND(ABS((H18-I18)/I18)&gt;0.1,ABS((H18-I18)/I18)&lt;=0.2),1,0))</f>
        <v>2</v>
      </c>
      <c r="K18" s="205">
        <v>95</v>
      </c>
      <c r="L18" s="179">
        <f>IF(K18&gt;90,4,IF(AND(K18&gt;80,K18&lt;=90),3,IF(AND(K18&gt;=50,K18&lt;=80),2,IF(AND(K18&gt;=10,K18&lt;50),1,0))))</f>
        <v>4</v>
      </c>
      <c r="M18" s="189">
        <v>2</v>
      </c>
      <c r="N18" s="223">
        <v>2</v>
      </c>
      <c r="O18" s="223">
        <v>2</v>
      </c>
      <c r="P18" s="179">
        <f>SUM(M18:O18)</f>
        <v>6</v>
      </c>
      <c r="Q18" s="298">
        <v>132</v>
      </c>
      <c r="R18" s="298">
        <v>132</v>
      </c>
      <c r="S18" s="204">
        <f>ROUND(R18/Q18*100,0)</f>
        <v>100</v>
      </c>
      <c r="T18" s="179">
        <f>IF(S18&gt;90,4,IF(AND(S18&gt;80,S18&lt;=90),3,IF(AND(S18&gt;=50,S18&lt;=80),2,IF(AND(S18&gt;=10,S18&lt;50),1,0))))</f>
        <v>4</v>
      </c>
      <c r="U18" s="136">
        <v>124</v>
      </c>
      <c r="V18" s="136">
        <v>100</v>
      </c>
      <c r="W18" s="179">
        <f>IF(V18&gt;=90,2,IF(V18&gt;=80,1,0))</f>
        <v>2</v>
      </c>
      <c r="X18" s="136">
        <v>7</v>
      </c>
      <c r="Y18" s="136">
        <v>22</v>
      </c>
      <c r="Z18" s="192">
        <f>F18+J18+L18+P18+T18+W18</f>
        <v>20</v>
      </c>
      <c r="AA18" s="192">
        <f>ROUND(Z18/$Z$2*100,0)</f>
        <v>100</v>
      </c>
    </row>
    <row r="19" spans="1:156" ht="30" customHeight="1" x14ac:dyDescent="0.25">
      <c r="A19" s="186" t="s">
        <v>20</v>
      </c>
      <c r="B19" s="187">
        <v>17</v>
      </c>
      <c r="C19" s="188" t="s">
        <v>581</v>
      </c>
      <c r="D19" s="188" t="s">
        <v>302</v>
      </c>
      <c r="E19" s="178" t="s">
        <v>647</v>
      </c>
      <c r="F19" s="179">
        <f>IF(E19="23/24",2,0)</f>
        <v>2</v>
      </c>
      <c r="G19" s="136">
        <v>57</v>
      </c>
      <c r="H19" s="136">
        <v>3</v>
      </c>
      <c r="I19" s="272">
        <v>3</v>
      </c>
      <c r="J19" s="179">
        <f>IF(ABS((H19-I19)/I19)&lt;=0.1,2,IF(AND(ABS((H19-I19)/I19)&gt;0.1,ABS((H19-I19)/I19)&lt;=0.2),1,0))</f>
        <v>2</v>
      </c>
      <c r="K19" s="205">
        <v>98.3</v>
      </c>
      <c r="L19" s="179">
        <f>IF(K19&gt;90,4,IF(AND(K19&gt;80,K19&lt;=90),3,IF(AND(K19&gt;=50,K19&lt;=80),2,IF(AND(K19&gt;=10,K19&lt;50),1,0))))</f>
        <v>4</v>
      </c>
      <c r="M19" s="189">
        <v>2</v>
      </c>
      <c r="N19" s="223">
        <v>2</v>
      </c>
      <c r="O19" s="223">
        <v>2</v>
      </c>
      <c r="P19" s="179">
        <f>SUM(M19:O19)</f>
        <v>6</v>
      </c>
      <c r="Q19" s="136">
        <v>56</v>
      </c>
      <c r="R19" s="136">
        <v>56</v>
      </c>
      <c r="S19" s="191">
        <f>ROUND(R19/Q19*100,0)</f>
        <v>100</v>
      </c>
      <c r="T19" s="179">
        <f>IF(S19&gt;90,4,IF(AND(S19&gt;80,S19&lt;=90),3,IF(AND(S19&gt;=50,S19&lt;=80),2,IF(AND(S19&gt;=10,S19&lt;50),1,0))))</f>
        <v>4</v>
      </c>
      <c r="U19" s="136">
        <v>50</v>
      </c>
      <c r="V19" s="136">
        <v>100</v>
      </c>
      <c r="W19" s="179">
        <f>IF(V19&gt;=90,2,IF(V19&gt;=80,1,0))</f>
        <v>2</v>
      </c>
      <c r="X19" s="136">
        <v>5</v>
      </c>
      <c r="Y19" s="136">
        <v>71</v>
      </c>
      <c r="Z19" s="192">
        <f>F19+J19+L19+P19+T19+W19</f>
        <v>20</v>
      </c>
      <c r="AA19" s="192">
        <f>ROUND(Z19/$Z$2*100,0)</f>
        <v>100</v>
      </c>
    </row>
    <row r="20" spans="1:156" ht="30" customHeight="1" x14ac:dyDescent="0.25">
      <c r="A20" s="186" t="s">
        <v>20</v>
      </c>
      <c r="B20" s="225">
        <v>18</v>
      </c>
      <c r="C20" s="188" t="s">
        <v>586</v>
      </c>
      <c r="D20" s="188" t="s">
        <v>306</v>
      </c>
      <c r="E20" s="178" t="s">
        <v>647</v>
      </c>
      <c r="F20" s="179">
        <f>IF(E20="23/24",2,0)</f>
        <v>2</v>
      </c>
      <c r="G20" s="136">
        <v>197</v>
      </c>
      <c r="H20" s="136">
        <v>10</v>
      </c>
      <c r="I20" s="272">
        <v>10</v>
      </c>
      <c r="J20" s="179">
        <f>IF(ABS((H20-I20)/I20)&lt;=0.1,2,IF(AND(ABS((H20-I20)/I20)&gt;0.1,ABS((H20-I20)/I20)&lt;=0.2),1,0))</f>
        <v>2</v>
      </c>
      <c r="K20" s="205">
        <v>91.7</v>
      </c>
      <c r="L20" s="179">
        <f>IF(K20&gt;90,4,IF(AND(K20&gt;80,K20&lt;=90),3,IF(AND(K20&gt;=50,K20&lt;=80),2,IF(AND(K20&gt;=10,K20&lt;50),1,0))))</f>
        <v>4</v>
      </c>
      <c r="M20" s="189">
        <v>2</v>
      </c>
      <c r="N20" s="223">
        <v>2</v>
      </c>
      <c r="O20" s="223">
        <v>2</v>
      </c>
      <c r="P20" s="179">
        <f>SUM(M20:O20)</f>
        <v>6</v>
      </c>
      <c r="Q20" s="136">
        <v>197</v>
      </c>
      <c r="R20" s="136">
        <v>196</v>
      </c>
      <c r="S20" s="191">
        <f>ROUND(R20/Q20*100,0)</f>
        <v>99</v>
      </c>
      <c r="T20" s="179">
        <f>IF(S20&gt;90,4,IF(AND(S20&gt;80,S20&lt;=90),3,IF(AND(S20&gt;=50,S20&lt;=80),2,IF(AND(S20&gt;=10,S20&lt;50),1,0))))</f>
        <v>4</v>
      </c>
      <c r="U20" s="136">
        <v>294</v>
      </c>
      <c r="V20" s="136">
        <v>100</v>
      </c>
      <c r="W20" s="179">
        <f>IF(V20&gt;=90,2,IF(V20&gt;=80,1,0))</f>
        <v>2</v>
      </c>
      <c r="X20" s="136">
        <v>16</v>
      </c>
      <c r="Y20" s="136">
        <v>160</v>
      </c>
      <c r="Z20" s="192">
        <f>F20+J20+L20+P20+T20+W20</f>
        <v>20</v>
      </c>
      <c r="AA20" s="192">
        <f>ROUND(Z20/$Z$2*100,0)</f>
        <v>100</v>
      </c>
    </row>
    <row r="21" spans="1:156" ht="30" customHeight="1" x14ac:dyDescent="0.25">
      <c r="A21" s="186" t="s">
        <v>20</v>
      </c>
      <c r="B21" s="187">
        <v>19</v>
      </c>
      <c r="C21" s="188" t="s">
        <v>587</v>
      </c>
      <c r="D21" s="188" t="s">
        <v>307</v>
      </c>
      <c r="E21" s="178" t="s">
        <v>647</v>
      </c>
      <c r="F21" s="179">
        <f>IF(E21="23/24",2,0)</f>
        <v>2</v>
      </c>
      <c r="G21" s="136">
        <v>294</v>
      </c>
      <c r="H21" s="136">
        <v>12</v>
      </c>
      <c r="I21" s="272">
        <v>12</v>
      </c>
      <c r="J21" s="179">
        <f>IF(ABS((H21-I21)/I21)&lt;=0.1,2,IF(AND(ABS((H21-I21)/I21)&gt;0.1,ABS((H21-I21)/I21)&lt;=0.2),1,0))</f>
        <v>2</v>
      </c>
      <c r="K21" s="205">
        <v>93.3</v>
      </c>
      <c r="L21" s="179">
        <f>IF(K21&gt;90,4,IF(AND(K21&gt;80,K21&lt;=90),3,IF(AND(K21&gt;=50,K21&lt;=80),2,IF(AND(K21&gt;=10,K21&lt;50),1,0))))</f>
        <v>4</v>
      </c>
      <c r="M21" s="189">
        <v>2</v>
      </c>
      <c r="N21" s="223">
        <v>2</v>
      </c>
      <c r="O21" s="223">
        <v>2</v>
      </c>
      <c r="P21" s="179">
        <f>SUM(M21:O21)</f>
        <v>6</v>
      </c>
      <c r="Q21" s="136">
        <v>291</v>
      </c>
      <c r="R21" s="136">
        <v>289</v>
      </c>
      <c r="S21" s="191">
        <f>ROUND(R21/Q21*100,0)</f>
        <v>99</v>
      </c>
      <c r="T21" s="179">
        <f>IF(S21&gt;90,4,IF(AND(S21&gt;80,S21&lt;=90),3,IF(AND(S21&gt;=50,S21&lt;=80),2,IF(AND(S21&gt;=10,S21&lt;50),1,0))))</f>
        <v>4</v>
      </c>
      <c r="U21" s="136">
        <v>307</v>
      </c>
      <c r="V21" s="136">
        <v>100</v>
      </c>
      <c r="W21" s="179">
        <f>IF(V21&gt;=90,2,IF(V21&gt;=80,1,0))</f>
        <v>2</v>
      </c>
      <c r="X21" s="136">
        <v>13</v>
      </c>
      <c r="Y21" s="136">
        <v>91</v>
      </c>
      <c r="Z21" s="192">
        <f>F21+J21+L21+P21+T21+W21</f>
        <v>20</v>
      </c>
      <c r="AA21" s="192">
        <f>ROUND(Z21/$Z$2*100,0)</f>
        <v>100</v>
      </c>
    </row>
    <row r="22" spans="1:156" ht="30" customHeight="1" x14ac:dyDescent="0.25">
      <c r="A22" s="186" t="s">
        <v>20</v>
      </c>
      <c r="B22" s="225">
        <v>20</v>
      </c>
      <c r="C22" s="188" t="s">
        <v>588</v>
      </c>
      <c r="D22" s="188" t="s">
        <v>308</v>
      </c>
      <c r="E22" s="178" t="s">
        <v>647</v>
      </c>
      <c r="F22" s="179">
        <f>IF(E22="23/24",2,0)</f>
        <v>2</v>
      </c>
      <c r="G22" s="136">
        <v>39</v>
      </c>
      <c r="H22" s="136">
        <v>3</v>
      </c>
      <c r="I22" s="272">
        <v>3</v>
      </c>
      <c r="J22" s="179">
        <f>IF(ABS((H22-I22)/I22)&lt;=0.1,2,IF(AND(ABS((H22-I22)/I22)&gt;0.1,ABS((H22-I22)/I22)&lt;=0.2),1,0))</f>
        <v>2</v>
      </c>
      <c r="K22" s="205">
        <v>95</v>
      </c>
      <c r="L22" s="179">
        <f>IF(K22&gt;90,4,IF(AND(K22&gt;80,K22&lt;=90),3,IF(AND(K22&gt;=50,K22&lt;=80),2,IF(AND(K22&gt;=10,K22&lt;50),1,0))))</f>
        <v>4</v>
      </c>
      <c r="M22" s="189">
        <v>2</v>
      </c>
      <c r="N22" s="223">
        <v>2</v>
      </c>
      <c r="O22" s="223">
        <v>2</v>
      </c>
      <c r="P22" s="179">
        <f>SUM(M22:O22)</f>
        <v>6</v>
      </c>
      <c r="Q22" s="136">
        <v>38</v>
      </c>
      <c r="R22" s="136">
        <v>38</v>
      </c>
      <c r="S22" s="191">
        <f>ROUND(R22/Q22*100,0)</f>
        <v>100</v>
      </c>
      <c r="T22" s="179">
        <f>IF(S22&gt;90,4,IF(AND(S22&gt;80,S22&lt;=90),3,IF(AND(S22&gt;=50,S22&lt;=80),2,IF(AND(S22&gt;=10,S22&lt;50),1,0))))</f>
        <v>4</v>
      </c>
      <c r="U22" s="136">
        <v>59</v>
      </c>
      <c r="V22" s="136">
        <v>100</v>
      </c>
      <c r="W22" s="179">
        <f>IF(V22&gt;=90,2,IF(V22&gt;=80,1,0))</f>
        <v>2</v>
      </c>
      <c r="X22" s="136">
        <v>1</v>
      </c>
      <c r="Y22" s="136">
        <v>34</v>
      </c>
      <c r="Z22" s="192">
        <f>F22+J22+L22+P22+T22+W22</f>
        <v>20</v>
      </c>
      <c r="AA22" s="192">
        <f>ROUND(Z22/$Z$2*100,0)</f>
        <v>100</v>
      </c>
    </row>
    <row r="23" spans="1:156" ht="30" customHeight="1" x14ac:dyDescent="0.25">
      <c r="A23" s="186" t="s">
        <v>20</v>
      </c>
      <c r="B23" s="187">
        <v>21</v>
      </c>
      <c r="C23" s="188" t="s">
        <v>589</v>
      </c>
      <c r="D23" s="188" t="s">
        <v>309</v>
      </c>
      <c r="E23" s="178" t="s">
        <v>647</v>
      </c>
      <c r="F23" s="179">
        <f>IF(E23="23/24",2,0)</f>
        <v>2</v>
      </c>
      <c r="G23" s="136">
        <v>229</v>
      </c>
      <c r="H23" s="136">
        <v>9</v>
      </c>
      <c r="I23" s="272">
        <v>9</v>
      </c>
      <c r="J23" s="179">
        <f>IF(ABS((H23-I23)/I23)&lt;=0.1,2,IF(AND(ABS((H23-I23)/I23)&gt;0.1,ABS((H23-I23)/I23)&lt;=0.2),1,0))</f>
        <v>2</v>
      </c>
      <c r="K23" s="205">
        <v>95</v>
      </c>
      <c r="L23" s="179">
        <f>IF(K23&gt;90,4,IF(AND(K23&gt;80,K23&lt;=90),3,IF(AND(K23&gt;=50,K23&lt;=80),2,IF(AND(K23&gt;=10,K23&lt;50),1,0))))</f>
        <v>4</v>
      </c>
      <c r="M23" s="189">
        <v>2</v>
      </c>
      <c r="N23" s="223">
        <v>2</v>
      </c>
      <c r="O23" s="223">
        <v>2</v>
      </c>
      <c r="P23" s="179">
        <f>SUM(M23:O23)</f>
        <v>6</v>
      </c>
      <c r="Q23" s="136">
        <v>227</v>
      </c>
      <c r="R23" s="136">
        <v>227</v>
      </c>
      <c r="S23" s="191">
        <f>ROUND(R23/Q23*100,0)</f>
        <v>100</v>
      </c>
      <c r="T23" s="179">
        <f>IF(S23&gt;90,4,IF(AND(S23&gt;80,S23&lt;=90),3,IF(AND(S23&gt;=50,S23&lt;=80),2,IF(AND(S23&gt;=10,S23&lt;50),1,0))))</f>
        <v>4</v>
      </c>
      <c r="U23" s="136">
        <v>245</v>
      </c>
      <c r="V23" s="136">
        <v>100</v>
      </c>
      <c r="W23" s="179">
        <f>IF(V23&gt;=90,2,IF(V23&gt;=80,1,0))</f>
        <v>2</v>
      </c>
      <c r="X23" s="136">
        <v>12</v>
      </c>
      <c r="Y23" s="136">
        <v>41</v>
      </c>
      <c r="Z23" s="192">
        <f>F23+J23+L23+P23+T23+W23</f>
        <v>20</v>
      </c>
      <c r="AA23" s="192">
        <f>ROUND(Z23/$Z$2*100,0)</f>
        <v>100</v>
      </c>
    </row>
    <row r="24" spans="1:156" ht="30" customHeight="1" x14ac:dyDescent="0.25">
      <c r="A24" s="186" t="s">
        <v>20</v>
      </c>
      <c r="B24" s="225">
        <v>22</v>
      </c>
      <c r="C24" s="188" t="s">
        <v>590</v>
      </c>
      <c r="D24" s="188" t="s">
        <v>310</v>
      </c>
      <c r="E24" s="178" t="s">
        <v>647</v>
      </c>
      <c r="F24" s="179">
        <f>IF(E24="23/24",2,0)</f>
        <v>2</v>
      </c>
      <c r="G24" s="136">
        <v>270</v>
      </c>
      <c r="H24" s="136">
        <v>11</v>
      </c>
      <c r="I24" s="272">
        <v>11</v>
      </c>
      <c r="J24" s="179">
        <f>IF(ABS((H24-I24)/I24)&lt;=0.1,2,IF(AND(ABS((H24-I24)/I24)&gt;0.1,ABS((H24-I24)/I24)&lt;=0.2),1,0))</f>
        <v>2</v>
      </c>
      <c r="K24" s="205">
        <v>93.3</v>
      </c>
      <c r="L24" s="179">
        <f>IF(K24&gt;90,4,IF(AND(K24&gt;80,K24&lt;=90),3,IF(AND(K24&gt;=50,K24&lt;=80),2,IF(AND(K24&gt;=10,K24&lt;50),1,0))))</f>
        <v>4</v>
      </c>
      <c r="M24" s="189">
        <v>2</v>
      </c>
      <c r="N24" s="223">
        <v>2</v>
      </c>
      <c r="O24" s="223">
        <v>2</v>
      </c>
      <c r="P24" s="179">
        <f>SUM(M24:O24)</f>
        <v>6</v>
      </c>
      <c r="Q24" s="136">
        <v>266</v>
      </c>
      <c r="R24" s="136">
        <v>255</v>
      </c>
      <c r="S24" s="191">
        <f>ROUND(R24/Q24*100,0)</f>
        <v>96</v>
      </c>
      <c r="T24" s="179">
        <f>IF(S24&gt;90,4,IF(AND(S24&gt;80,S24&lt;=90),3,IF(AND(S24&gt;=50,S24&lt;=80),2,IF(AND(S24&gt;=10,S24&lt;50),1,0))))</f>
        <v>4</v>
      </c>
      <c r="U24" s="136">
        <v>375</v>
      </c>
      <c r="V24" s="136">
        <v>100</v>
      </c>
      <c r="W24" s="179">
        <f>IF(V24&gt;=90,2,IF(V24&gt;=80,1,0))</f>
        <v>2</v>
      </c>
      <c r="X24" s="136">
        <v>11</v>
      </c>
      <c r="Y24" s="136">
        <v>57</v>
      </c>
      <c r="Z24" s="192">
        <f>F24+J24+L24+P24+T24+W24</f>
        <v>20</v>
      </c>
      <c r="AA24" s="192">
        <f>ROUND(Z24/$Z$2*100,0)</f>
        <v>100</v>
      </c>
    </row>
    <row r="25" spans="1:156" ht="30" customHeight="1" x14ac:dyDescent="0.25">
      <c r="A25" s="186" t="s">
        <v>21</v>
      </c>
      <c r="B25" s="187">
        <v>23</v>
      </c>
      <c r="C25" s="188" t="s">
        <v>15</v>
      </c>
      <c r="D25" s="188" t="s">
        <v>318</v>
      </c>
      <c r="E25" s="178" t="s">
        <v>647</v>
      </c>
      <c r="F25" s="179">
        <f>IF(E25="23/24",2,0)</f>
        <v>2</v>
      </c>
      <c r="G25" s="136">
        <v>50</v>
      </c>
      <c r="H25" s="136">
        <v>3</v>
      </c>
      <c r="I25" s="177">
        <v>3</v>
      </c>
      <c r="J25" s="179">
        <f>IF(ABS((H25-I25)/I25)&lt;=0.1,2,IF(AND(ABS((H25-I25)/I25)&gt;0.1,ABS((H25-I25)/I25)&lt;=0.2),1,0))</f>
        <v>2</v>
      </c>
      <c r="K25" s="201">
        <v>91.7</v>
      </c>
      <c r="L25" s="179">
        <f>IF(K25&gt;90,4,IF(AND(K25&gt;80,K25&lt;=90),3,IF(AND(K25&gt;=50,K25&lt;=80),2,IF(AND(K25&gt;=10,K25&lt;50),1,0))))</f>
        <v>4</v>
      </c>
      <c r="M25" s="189">
        <v>2</v>
      </c>
      <c r="N25" s="223">
        <v>2</v>
      </c>
      <c r="O25" s="223">
        <v>2</v>
      </c>
      <c r="P25" s="179">
        <f>SUM(M25:O25)</f>
        <v>6</v>
      </c>
      <c r="Q25" s="297">
        <v>48</v>
      </c>
      <c r="R25" s="297">
        <v>48</v>
      </c>
      <c r="S25" s="191">
        <f>ROUND(R25/Q25*100,0)</f>
        <v>100</v>
      </c>
      <c r="T25" s="179">
        <f>IF(S25&gt;90,4,IF(AND(S25&gt;80,S25&lt;=90),3,IF(AND(S25&gt;=50,S25&lt;=80),2,IF(AND(S25&gt;=10,S25&lt;50),1,0))))</f>
        <v>4</v>
      </c>
      <c r="U25" s="136">
        <v>46</v>
      </c>
      <c r="V25" s="136">
        <v>100</v>
      </c>
      <c r="W25" s="179">
        <f>IF(V25&gt;=90,2,IF(V25&gt;=80,1,0))</f>
        <v>2</v>
      </c>
      <c r="X25" s="136">
        <v>0</v>
      </c>
      <c r="Y25" s="136">
        <v>18</v>
      </c>
      <c r="Z25" s="192">
        <f>F25+J25+L25+P25+T25+W25</f>
        <v>20</v>
      </c>
      <c r="AA25" s="192">
        <f>ROUND(Z25/$Z$2*100,0)</f>
        <v>100</v>
      </c>
    </row>
    <row r="26" spans="1:156" ht="30" customHeight="1" x14ac:dyDescent="0.25">
      <c r="A26" s="186" t="s">
        <v>22</v>
      </c>
      <c r="B26" s="225">
        <v>24</v>
      </c>
      <c r="C26" s="188" t="s">
        <v>124</v>
      </c>
      <c r="D26" s="188" t="s">
        <v>273</v>
      </c>
      <c r="E26" s="208" t="s">
        <v>647</v>
      </c>
      <c r="F26" s="179">
        <f>IF(E26="23/24",2,0)</f>
        <v>2</v>
      </c>
      <c r="G26" s="136">
        <v>102</v>
      </c>
      <c r="H26" s="136">
        <v>6</v>
      </c>
      <c r="I26" s="272">
        <v>6</v>
      </c>
      <c r="J26" s="179">
        <f>IF(ABS((H26-I26)/I26)&lt;=0.1,2,IF(AND(ABS((H26-I26)/I26)&gt;0.1,ABS((H26-I26)/I26)&lt;=0.2),1,0))</f>
        <v>2</v>
      </c>
      <c r="K26" s="201">
        <v>96.666666666666671</v>
      </c>
      <c r="L26" s="179">
        <f>IF(K26&gt;90,4,IF(AND(K26&gt;80,K26&lt;=90),3,IF(AND(K26&gt;=50,K26&lt;=80),2,IF(AND(K26&gt;=10,K26&lt;50),1,0))))</f>
        <v>4</v>
      </c>
      <c r="M26" s="189">
        <v>2</v>
      </c>
      <c r="N26" s="223">
        <v>2</v>
      </c>
      <c r="O26" s="223">
        <v>2</v>
      </c>
      <c r="P26" s="179">
        <f>SUM(M26:O26)</f>
        <v>6</v>
      </c>
      <c r="Q26" s="297">
        <v>99</v>
      </c>
      <c r="R26" s="297">
        <v>90</v>
      </c>
      <c r="S26" s="191">
        <f>ROUND(R26/Q26*100,0)</f>
        <v>91</v>
      </c>
      <c r="T26" s="179">
        <f>IF(S26&gt;90,4,IF(AND(S26&gt;80,S26&lt;=90),3,IF(AND(S26&gt;=50,S26&lt;=80),2,IF(AND(S26&gt;=10,S26&lt;50),1,0))))</f>
        <v>4</v>
      </c>
      <c r="U26" s="136">
        <v>154</v>
      </c>
      <c r="V26" s="136">
        <v>100</v>
      </c>
      <c r="W26" s="179">
        <f>IF(V26&gt;=90,2,IF(V26&gt;=80,1,0))</f>
        <v>2</v>
      </c>
      <c r="X26" s="136">
        <v>6</v>
      </c>
      <c r="Y26" s="136">
        <v>392</v>
      </c>
      <c r="Z26" s="192">
        <f>F26+J26+L26+P26+T26+W26</f>
        <v>20</v>
      </c>
      <c r="AA26" s="192">
        <f>ROUND(Z26/$Z$2*100,0)</f>
        <v>100</v>
      </c>
    </row>
    <row r="27" spans="1:156" ht="30" customHeight="1" x14ac:dyDescent="0.25">
      <c r="A27" s="186" t="s">
        <v>22</v>
      </c>
      <c r="B27" s="187">
        <v>25</v>
      </c>
      <c r="C27" s="188" t="s">
        <v>127</v>
      </c>
      <c r="D27" s="188" t="s">
        <v>320</v>
      </c>
      <c r="E27" s="208" t="s">
        <v>647</v>
      </c>
      <c r="F27" s="179">
        <f>IF(E27="23/24",2,0)</f>
        <v>2</v>
      </c>
      <c r="G27" s="136">
        <v>8</v>
      </c>
      <c r="H27" s="136">
        <v>1</v>
      </c>
      <c r="I27" s="272">
        <v>1</v>
      </c>
      <c r="J27" s="179">
        <f>IF(ABS((H27-I27)/I27)&lt;=0.1,2,IF(AND(ABS((H27-I27)/I27)&gt;0.1,ABS((H27-I27)/I27)&lt;=0.2),1,0))</f>
        <v>2</v>
      </c>
      <c r="K27" s="201">
        <v>93.333333333333329</v>
      </c>
      <c r="L27" s="179">
        <f>IF(K27&gt;90,4,IF(AND(K27&gt;80,K27&lt;=90),3,IF(AND(K27&gt;=50,K27&lt;=80),2,IF(AND(K27&gt;=10,K27&lt;50),1,0))))</f>
        <v>4</v>
      </c>
      <c r="M27" s="189">
        <v>2</v>
      </c>
      <c r="N27" s="223">
        <v>2</v>
      </c>
      <c r="O27" s="223">
        <v>2</v>
      </c>
      <c r="P27" s="179">
        <f>SUM(M27:O27)</f>
        <v>6</v>
      </c>
      <c r="Q27" s="297">
        <v>7</v>
      </c>
      <c r="R27" s="297">
        <v>7</v>
      </c>
      <c r="S27" s="191">
        <f>ROUND(R27/Q27*100,0)</f>
        <v>100</v>
      </c>
      <c r="T27" s="179">
        <f>IF(S27&gt;90,4,IF(AND(S27&gt;80,S27&lt;=90),3,IF(AND(S27&gt;=50,S27&lt;=80),2,IF(AND(S27&gt;=10,S27&lt;50),1,0))))</f>
        <v>4</v>
      </c>
      <c r="U27" s="136">
        <v>6</v>
      </c>
      <c r="V27" s="136">
        <v>100</v>
      </c>
      <c r="W27" s="179">
        <f>IF(V27&gt;=90,2,IF(V27&gt;=80,1,0))</f>
        <v>2</v>
      </c>
      <c r="X27" s="136">
        <v>4</v>
      </c>
      <c r="Y27" s="136">
        <v>19</v>
      </c>
      <c r="Z27" s="192">
        <f>F27+J27+L27+P27+T27+W27</f>
        <v>20</v>
      </c>
      <c r="AA27" s="192">
        <f>ROUND(Z27/$Z$2*100,0)</f>
        <v>100</v>
      </c>
    </row>
    <row r="28" spans="1:156" ht="30" customHeight="1" x14ac:dyDescent="0.25">
      <c r="A28" s="186" t="s">
        <v>22</v>
      </c>
      <c r="B28" s="225">
        <v>26</v>
      </c>
      <c r="C28" s="188" t="s">
        <v>126</v>
      </c>
      <c r="D28" s="188" t="s">
        <v>321</v>
      </c>
      <c r="E28" s="208" t="s">
        <v>647</v>
      </c>
      <c r="F28" s="179">
        <f>IF(E28="23/24",2,0)</f>
        <v>2</v>
      </c>
      <c r="G28" s="136">
        <v>15</v>
      </c>
      <c r="H28" s="136">
        <v>1</v>
      </c>
      <c r="I28" s="272">
        <v>1</v>
      </c>
      <c r="J28" s="179">
        <f>IF(ABS((H28-I28)/I28)&lt;=0.1,2,IF(AND(ABS((H28-I28)/I28)&gt;0.1,ABS((H28-I28)/I28)&lt;=0.2),1,0))</f>
        <v>2</v>
      </c>
      <c r="K28" s="201">
        <v>96.666666666666671</v>
      </c>
      <c r="L28" s="179">
        <f>IF(K28&gt;90,4,IF(AND(K28&gt;80,K28&lt;=90),3,IF(AND(K28&gt;=50,K28&lt;=80),2,IF(AND(K28&gt;=10,K28&lt;50),1,0))))</f>
        <v>4</v>
      </c>
      <c r="M28" s="189">
        <v>2</v>
      </c>
      <c r="N28" s="223">
        <v>2</v>
      </c>
      <c r="O28" s="223">
        <v>2</v>
      </c>
      <c r="P28" s="179">
        <f>SUM(M28:O28)</f>
        <v>6</v>
      </c>
      <c r="Q28" s="297">
        <v>14</v>
      </c>
      <c r="R28" s="297">
        <v>14</v>
      </c>
      <c r="S28" s="191">
        <f>ROUND(R28/Q28*100,0)</f>
        <v>100</v>
      </c>
      <c r="T28" s="179">
        <f>IF(S28&gt;90,4,IF(AND(S28&gt;80,S28&lt;=90),3,IF(AND(S28&gt;=50,S28&lt;=80),2,IF(AND(S28&gt;=10,S28&lt;50),1,0))))</f>
        <v>4</v>
      </c>
      <c r="U28" s="136">
        <v>15</v>
      </c>
      <c r="V28" s="136">
        <v>100</v>
      </c>
      <c r="W28" s="179">
        <f>IF(V28&gt;=90,2,IF(V28&gt;=80,1,0))</f>
        <v>2</v>
      </c>
      <c r="X28" s="136">
        <v>0</v>
      </c>
      <c r="Y28" s="136">
        <v>117</v>
      </c>
      <c r="Z28" s="192">
        <f>F28+J28+L28+P28+T28+W28</f>
        <v>20</v>
      </c>
      <c r="AA28" s="192">
        <f>ROUND(Z28/$Z$2*100,0)</f>
        <v>100</v>
      </c>
    </row>
    <row r="29" spans="1:156" ht="30" customHeight="1" x14ac:dyDescent="0.25">
      <c r="A29" s="186" t="s">
        <v>22</v>
      </c>
      <c r="B29" s="187">
        <v>27</v>
      </c>
      <c r="C29" s="188" t="s">
        <v>125</v>
      </c>
      <c r="D29" s="188" t="s">
        <v>274</v>
      </c>
      <c r="E29" s="208" t="s">
        <v>647</v>
      </c>
      <c r="F29" s="179">
        <f>IF(E29="23/24",2,0)</f>
        <v>2</v>
      </c>
      <c r="G29" s="136">
        <v>178</v>
      </c>
      <c r="H29" s="136">
        <v>12</v>
      </c>
      <c r="I29" s="272">
        <v>12</v>
      </c>
      <c r="J29" s="179">
        <f>IF(ABS((H29-I29)/I29)&lt;=0.1,2,IF(AND(ABS((H29-I29)/I29)&gt;0.1,ABS((H29-I29)/I29)&lt;=0.2),1,0))</f>
        <v>2</v>
      </c>
      <c r="K29" s="201">
        <v>95</v>
      </c>
      <c r="L29" s="179">
        <f>IF(K29&gt;90,4,IF(AND(K29&gt;80,K29&lt;=90),3,IF(AND(K29&gt;=50,K29&lt;=80),2,IF(AND(K29&gt;=10,K29&lt;50),1,0))))</f>
        <v>4</v>
      </c>
      <c r="M29" s="189">
        <v>2</v>
      </c>
      <c r="N29" s="223">
        <v>2</v>
      </c>
      <c r="O29" s="223">
        <v>2</v>
      </c>
      <c r="P29" s="179">
        <f>SUM(M29:O29)</f>
        <v>6</v>
      </c>
      <c r="Q29" s="297">
        <v>175</v>
      </c>
      <c r="R29" s="297">
        <v>173</v>
      </c>
      <c r="S29" s="191">
        <f>ROUND(R29/Q29*100,0)</f>
        <v>99</v>
      </c>
      <c r="T29" s="179">
        <f>IF(S29&gt;90,4,IF(AND(S29&gt;80,S29&lt;=90),3,IF(AND(S29&gt;=50,S29&lt;=80),2,IF(AND(S29&gt;=10,S29&lt;50),1,0))))</f>
        <v>4</v>
      </c>
      <c r="U29" s="136">
        <v>290</v>
      </c>
      <c r="V29" s="136">
        <v>100</v>
      </c>
      <c r="W29" s="179">
        <f>IF(V29&gt;=90,2,IF(V29&gt;=80,1,0))</f>
        <v>2</v>
      </c>
      <c r="X29" s="136">
        <v>5</v>
      </c>
      <c r="Y29" s="136">
        <v>316</v>
      </c>
      <c r="Z29" s="192">
        <f>F29+J29+L29+P29+T29+W29</f>
        <v>20</v>
      </c>
      <c r="AA29" s="192">
        <f>ROUND(Z29/$Z$2*100,0)</f>
        <v>100</v>
      </c>
    </row>
    <row r="30" spans="1:156" ht="30" customHeight="1" x14ac:dyDescent="0.25">
      <c r="A30" s="213" t="s">
        <v>23</v>
      </c>
      <c r="B30" s="225">
        <v>28</v>
      </c>
      <c r="C30" s="266" t="s">
        <v>135</v>
      </c>
      <c r="D30" s="266" t="s">
        <v>328</v>
      </c>
      <c r="E30" s="208" t="s">
        <v>647</v>
      </c>
      <c r="F30" s="179">
        <f>IF(E30="23/24",2,0)</f>
        <v>2</v>
      </c>
      <c r="G30" s="136">
        <v>19</v>
      </c>
      <c r="H30" s="247">
        <v>2</v>
      </c>
      <c r="I30" s="273">
        <v>2</v>
      </c>
      <c r="J30" s="179">
        <f>IF(ABS((H30-I30)/I30)&lt;=0.1,2,IF(AND(ABS((H30-I30)/I30)&gt;0.1,ABS((H30-I30)/I30)&lt;=0.2),1,0))</f>
        <v>2</v>
      </c>
      <c r="K30" s="205">
        <v>98.3</v>
      </c>
      <c r="L30" s="179">
        <f>IF(K30&gt;90,4,IF(AND(K30&gt;80,K30&lt;=90),3,IF(AND(K30&gt;=50,K30&lt;=80),2,IF(AND(K30&gt;=10,K30&lt;50),1,0))))</f>
        <v>4</v>
      </c>
      <c r="M30" s="189">
        <v>2</v>
      </c>
      <c r="N30" s="189">
        <v>2</v>
      </c>
      <c r="O30" s="189">
        <v>2</v>
      </c>
      <c r="P30" s="179">
        <f>SUM(M30:O30)</f>
        <v>6</v>
      </c>
      <c r="Q30" s="297">
        <v>19</v>
      </c>
      <c r="R30" s="297">
        <v>18</v>
      </c>
      <c r="S30" s="191">
        <f>ROUND(R30/Q30*100,0)</f>
        <v>95</v>
      </c>
      <c r="T30" s="179">
        <f>IF(S30&gt;90,4,IF(AND(S30&gt;80,S30&lt;=90),3,IF(AND(S30&gt;=50,S30&lt;=80),2,IF(AND(S30&gt;=10,S30&lt;50),1,0))))</f>
        <v>4</v>
      </c>
      <c r="U30" s="136">
        <v>18</v>
      </c>
      <c r="V30" s="136">
        <v>100</v>
      </c>
      <c r="W30" s="179">
        <f>IF(V30&gt;=90,2,IF(V30&gt;=80,1,0))</f>
        <v>2</v>
      </c>
      <c r="X30" s="136">
        <v>7</v>
      </c>
      <c r="Y30" s="136">
        <v>88</v>
      </c>
      <c r="Z30" s="192">
        <f>F30+J30+L30+P30+T30+W30</f>
        <v>20</v>
      </c>
      <c r="AA30" s="192">
        <f>ROUND(Z30/$Z$2*100,0)</f>
        <v>100</v>
      </c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</row>
    <row r="31" spans="1:156" ht="30" customHeight="1" x14ac:dyDescent="0.25">
      <c r="A31" s="213" t="s">
        <v>23</v>
      </c>
      <c r="B31" s="187">
        <v>29</v>
      </c>
      <c r="C31" s="266" t="s">
        <v>131</v>
      </c>
      <c r="D31" s="266" t="s">
        <v>322</v>
      </c>
      <c r="E31" s="208" t="s">
        <v>647</v>
      </c>
      <c r="F31" s="179">
        <f>IF(E31="23/24",2,0)</f>
        <v>2</v>
      </c>
      <c r="G31" s="136">
        <v>127</v>
      </c>
      <c r="H31" s="136">
        <v>6</v>
      </c>
      <c r="I31" s="273">
        <v>6</v>
      </c>
      <c r="J31" s="179">
        <f>IF(ABS((H31-I31)/I31)&lt;=0.1,2,IF(AND(ABS((H31-I31)/I31)&gt;0.1,ABS((H31-I31)/I31)&lt;=0.2),1,0))</f>
        <v>2</v>
      </c>
      <c r="K31" s="205">
        <v>100</v>
      </c>
      <c r="L31" s="179">
        <f>IF(K31&gt;90,4,IF(AND(K31&gt;80,K31&lt;=90),3,IF(AND(K31&gt;=50,K31&lt;=80),2,IF(AND(K31&gt;=10,K31&lt;50),1,0))))</f>
        <v>4</v>
      </c>
      <c r="M31" s="189">
        <v>2</v>
      </c>
      <c r="N31" s="189">
        <v>2</v>
      </c>
      <c r="O31" s="189">
        <v>2</v>
      </c>
      <c r="P31" s="179">
        <f>SUM(M31:O31)</f>
        <v>6</v>
      </c>
      <c r="Q31" s="297">
        <v>124</v>
      </c>
      <c r="R31" s="297">
        <v>124</v>
      </c>
      <c r="S31" s="191">
        <f>ROUND(R31/Q31*100,0)</f>
        <v>100</v>
      </c>
      <c r="T31" s="179">
        <f>IF(S31&gt;90,4,IF(AND(S31&gt;80,S31&lt;=90),3,IF(AND(S31&gt;=50,S31&lt;=80),2,IF(AND(S31&gt;=10,S31&lt;50),1,0))))</f>
        <v>4</v>
      </c>
      <c r="U31" s="136">
        <v>147</v>
      </c>
      <c r="V31" s="136">
        <v>100</v>
      </c>
      <c r="W31" s="179">
        <f>IF(V31&gt;=90,2,IF(V31&gt;=80,1,0))</f>
        <v>2</v>
      </c>
      <c r="X31" s="136">
        <v>62</v>
      </c>
      <c r="Y31" s="136">
        <v>309</v>
      </c>
      <c r="Z31" s="192">
        <f>F31+J31+L31+P31+T31+W31</f>
        <v>20</v>
      </c>
      <c r="AA31" s="192">
        <f>ROUND(Z31/$Z$2*100,0)</f>
        <v>100</v>
      </c>
      <c r="AB31" s="1"/>
      <c r="AC31" s="1"/>
      <c r="AD31" s="140"/>
      <c r="AE31" s="124"/>
      <c r="AF31" s="124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</row>
    <row r="32" spans="1:156" ht="30" customHeight="1" x14ac:dyDescent="0.25">
      <c r="A32" s="213" t="s">
        <v>23</v>
      </c>
      <c r="B32" s="225">
        <v>30</v>
      </c>
      <c r="C32" s="266" t="s">
        <v>132</v>
      </c>
      <c r="D32" s="266" t="s">
        <v>323</v>
      </c>
      <c r="E32" s="208" t="s">
        <v>647</v>
      </c>
      <c r="F32" s="179">
        <f>IF(E32="23/24",2,0)</f>
        <v>2</v>
      </c>
      <c r="G32" s="136">
        <v>114</v>
      </c>
      <c r="H32" s="247">
        <v>5</v>
      </c>
      <c r="I32" s="273">
        <v>5</v>
      </c>
      <c r="J32" s="179">
        <f>IF(ABS((H32-I32)/I32)&lt;=0.1,2,IF(AND(ABS((H32-I32)/I32)&gt;0.1,ABS((H32-I32)/I32)&lt;=0.2),1,0))</f>
        <v>2</v>
      </c>
      <c r="K32" s="205">
        <v>100</v>
      </c>
      <c r="L32" s="179">
        <f>IF(K32&gt;90,4,IF(AND(K32&gt;80,K32&lt;=90),3,IF(AND(K32&gt;=50,K32&lt;=80),2,IF(AND(K32&gt;=10,K32&lt;50),1,0))))</f>
        <v>4</v>
      </c>
      <c r="M32" s="189">
        <v>2</v>
      </c>
      <c r="N32" s="189">
        <v>2</v>
      </c>
      <c r="O32" s="189">
        <v>2</v>
      </c>
      <c r="P32" s="179">
        <f>SUM(M32:O32)</f>
        <v>6</v>
      </c>
      <c r="Q32" s="297">
        <v>100</v>
      </c>
      <c r="R32" s="297">
        <v>100</v>
      </c>
      <c r="S32" s="191">
        <f>ROUND(R32/Q32*100,0)</f>
        <v>100</v>
      </c>
      <c r="T32" s="179">
        <f>IF(S32&gt;90,4,IF(AND(S32&gt;80,S32&lt;=90),3,IF(AND(S32&gt;=50,S32&lt;=80),2,IF(AND(S32&gt;=10,S32&lt;50),1,0))))</f>
        <v>4</v>
      </c>
      <c r="U32" s="136">
        <v>139</v>
      </c>
      <c r="V32" s="136">
        <v>100</v>
      </c>
      <c r="W32" s="179">
        <f>IF(V32&gt;=90,2,IF(V32&gt;=80,1,0))</f>
        <v>2</v>
      </c>
      <c r="X32" s="136">
        <v>19</v>
      </c>
      <c r="Y32" s="136">
        <v>461</v>
      </c>
      <c r="Z32" s="192">
        <f>F32+J32+L32+P32+T32+W32</f>
        <v>20</v>
      </c>
      <c r="AA32" s="192">
        <f>ROUND(Z32/$Z$2*100,0)</f>
        <v>100</v>
      </c>
      <c r="AB32" s="1"/>
      <c r="AC32" s="1"/>
      <c r="AD32" s="140"/>
      <c r="AE32" s="124"/>
      <c r="AF32" s="124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</row>
    <row r="33" spans="1:156" ht="30" customHeight="1" x14ac:dyDescent="0.25">
      <c r="A33" s="213" t="s">
        <v>23</v>
      </c>
      <c r="B33" s="187">
        <v>31</v>
      </c>
      <c r="C33" s="266" t="s">
        <v>133</v>
      </c>
      <c r="D33" s="266" t="s">
        <v>324</v>
      </c>
      <c r="E33" s="208" t="s">
        <v>647</v>
      </c>
      <c r="F33" s="179">
        <f>IF(E33="23/24",2,0)</f>
        <v>2</v>
      </c>
      <c r="G33" s="136">
        <v>25</v>
      </c>
      <c r="H33" s="136">
        <v>2</v>
      </c>
      <c r="I33" s="273">
        <v>2</v>
      </c>
      <c r="J33" s="179">
        <f>IF(ABS((H33-I33)/I33)&lt;=0.1,2,IF(AND(ABS((H33-I33)/I33)&gt;0.1,ABS((H33-I33)/I33)&lt;=0.2),1,0))</f>
        <v>2</v>
      </c>
      <c r="K33" s="205">
        <v>100</v>
      </c>
      <c r="L33" s="179">
        <f>IF(K33&gt;90,4,IF(AND(K33&gt;80,K33&lt;=90),3,IF(AND(K33&gt;=50,K33&lt;=80),2,IF(AND(K33&gt;=10,K33&lt;50),1,0))))</f>
        <v>4</v>
      </c>
      <c r="M33" s="189">
        <v>2</v>
      </c>
      <c r="N33" s="189">
        <v>2</v>
      </c>
      <c r="O33" s="189">
        <v>2</v>
      </c>
      <c r="P33" s="179">
        <f>SUM(M33:O33)</f>
        <v>6</v>
      </c>
      <c r="Q33" s="297">
        <v>26</v>
      </c>
      <c r="R33" s="297">
        <v>26</v>
      </c>
      <c r="S33" s="191">
        <f>ROUND(R33/Q33*100,0)</f>
        <v>100</v>
      </c>
      <c r="T33" s="179">
        <f>IF(S33&gt;90,4,IF(AND(S33&gt;80,S33&lt;=90),3,IF(AND(S33&gt;=50,S33&lt;=80),2,IF(AND(S33&gt;=10,S33&lt;50),1,0))))</f>
        <v>4</v>
      </c>
      <c r="U33" s="136">
        <v>24</v>
      </c>
      <c r="V33" s="136">
        <v>100</v>
      </c>
      <c r="W33" s="179">
        <f>IF(V33&gt;=90,2,IF(V33&gt;=80,1,0))</f>
        <v>2</v>
      </c>
      <c r="X33" s="136">
        <v>15</v>
      </c>
      <c r="Y33" s="136">
        <v>35</v>
      </c>
      <c r="Z33" s="192">
        <f>F33+J33+L33+P33+T33+W33</f>
        <v>20</v>
      </c>
      <c r="AA33" s="192">
        <f>ROUND(Z33/$Z$2*100,0)</f>
        <v>100</v>
      </c>
      <c r="AB33" s="1"/>
      <c r="AC33" s="1"/>
      <c r="AD33" s="140"/>
      <c r="AE33" s="124"/>
      <c r="AF33" s="124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</row>
    <row r="34" spans="1:156" ht="30" customHeight="1" x14ac:dyDescent="0.25">
      <c r="A34" s="213" t="s">
        <v>23</v>
      </c>
      <c r="B34" s="225">
        <v>32</v>
      </c>
      <c r="C34" s="266" t="s">
        <v>134</v>
      </c>
      <c r="D34" s="266" t="s">
        <v>325</v>
      </c>
      <c r="E34" s="208" t="s">
        <v>647</v>
      </c>
      <c r="F34" s="179">
        <f>IF(E34="23/24",2,0)</f>
        <v>2</v>
      </c>
      <c r="G34" s="136">
        <v>157</v>
      </c>
      <c r="H34" s="136">
        <v>5</v>
      </c>
      <c r="I34" s="273">
        <v>5</v>
      </c>
      <c r="J34" s="179">
        <f>IF(ABS((H34-I34)/I34)&lt;=0.1,2,IF(AND(ABS((H34-I34)/I34)&gt;0.1,ABS((H34-I34)/I34)&lt;=0.2),1,0))</f>
        <v>2</v>
      </c>
      <c r="K34" s="205">
        <v>100</v>
      </c>
      <c r="L34" s="179">
        <f>IF(K34&gt;90,4,IF(AND(K34&gt;80,K34&lt;=90),3,IF(AND(K34&gt;=50,K34&lt;=80),2,IF(AND(K34&gt;=10,K34&lt;50),1,0))))</f>
        <v>4</v>
      </c>
      <c r="M34" s="189">
        <v>2</v>
      </c>
      <c r="N34" s="189">
        <v>2</v>
      </c>
      <c r="O34" s="189">
        <v>2</v>
      </c>
      <c r="P34" s="179">
        <f>SUM(M34:O34)</f>
        <v>6</v>
      </c>
      <c r="Q34" s="297">
        <v>78</v>
      </c>
      <c r="R34" s="297">
        <v>78</v>
      </c>
      <c r="S34" s="191">
        <f>ROUND(R34/Q34*100,0)</f>
        <v>100</v>
      </c>
      <c r="T34" s="179">
        <f>IF(S34&gt;90,4,IF(AND(S34&gt;80,S34&lt;=90),3,IF(AND(S34&gt;=50,S34&lt;=80),2,IF(AND(S34&gt;=10,S34&lt;50),1,0))))</f>
        <v>4</v>
      </c>
      <c r="U34" s="136">
        <v>150</v>
      </c>
      <c r="V34" s="136">
        <v>100</v>
      </c>
      <c r="W34" s="179">
        <f>IF(V34&gt;=90,2,IF(V34&gt;=80,1,0))</f>
        <v>2</v>
      </c>
      <c r="X34" s="136">
        <v>11</v>
      </c>
      <c r="Y34" s="136">
        <v>296</v>
      </c>
      <c r="Z34" s="192">
        <f>F34+J34+L34+P34+T34+W34</f>
        <v>20</v>
      </c>
      <c r="AA34" s="192">
        <f>ROUND(Z34/$Z$2*100,0)</f>
        <v>100</v>
      </c>
      <c r="AB34" s="1"/>
      <c r="AC34" s="1"/>
      <c r="AD34" s="140"/>
      <c r="AE34" s="124"/>
      <c r="AF34" s="124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</row>
    <row r="35" spans="1:156" ht="30" customHeight="1" x14ac:dyDescent="0.25">
      <c r="A35" s="213" t="s">
        <v>23</v>
      </c>
      <c r="B35" s="187">
        <v>33</v>
      </c>
      <c r="C35" s="266" t="s">
        <v>128</v>
      </c>
      <c r="D35" s="266" t="s">
        <v>329</v>
      </c>
      <c r="E35" s="208" t="s">
        <v>647</v>
      </c>
      <c r="F35" s="179">
        <f>IF(E35="23/24",2,0)</f>
        <v>2</v>
      </c>
      <c r="G35" s="136">
        <v>243</v>
      </c>
      <c r="H35" s="136">
        <v>12</v>
      </c>
      <c r="I35" s="284">
        <v>12</v>
      </c>
      <c r="J35" s="179">
        <f>IF(ABS((H35-I35)/I35)&lt;=0.1,2,IF(AND(ABS((H35-I35)/I35)&gt;0.1,ABS((H35-I35)/I35)&lt;=0.2),1,0))</f>
        <v>2</v>
      </c>
      <c r="K35" s="205">
        <v>95</v>
      </c>
      <c r="L35" s="179">
        <f>IF(K35&gt;90,4,IF(AND(K35&gt;80,K35&lt;=90),3,IF(AND(K35&gt;=50,K35&lt;=80),2,IF(AND(K35&gt;=10,K35&lt;50),1,0))))</f>
        <v>4</v>
      </c>
      <c r="M35" s="189">
        <v>2</v>
      </c>
      <c r="N35" s="189">
        <v>2</v>
      </c>
      <c r="O35" s="189">
        <v>2</v>
      </c>
      <c r="P35" s="179">
        <f>SUM(M35:O35)</f>
        <v>6</v>
      </c>
      <c r="Q35" s="297">
        <v>236</v>
      </c>
      <c r="R35" s="297">
        <v>236</v>
      </c>
      <c r="S35" s="191">
        <f>ROUND(R35/Q35*100,0)</f>
        <v>100</v>
      </c>
      <c r="T35" s="179">
        <f>IF(S35&gt;90,4,IF(AND(S35&gt;80,S35&lt;=90),3,IF(AND(S35&gt;=50,S35&lt;=80),2,IF(AND(S35&gt;=10,S35&lt;50),1,0))))</f>
        <v>4</v>
      </c>
      <c r="U35" s="136">
        <v>363</v>
      </c>
      <c r="V35" s="136">
        <v>100</v>
      </c>
      <c r="W35" s="179">
        <f>IF(V35&gt;=90,2,IF(V35&gt;=80,1,0))</f>
        <v>2</v>
      </c>
      <c r="X35" s="136">
        <v>65</v>
      </c>
      <c r="Y35" s="136">
        <v>271</v>
      </c>
      <c r="Z35" s="192">
        <f>F35+J35+L35+P35+T35+W35</f>
        <v>20</v>
      </c>
      <c r="AA35" s="192">
        <f>ROUND(Z35/$Z$2*100,0)</f>
        <v>100</v>
      </c>
      <c r="AB35" s="1"/>
      <c r="AC35" s="1"/>
      <c r="AD35" s="140"/>
      <c r="AE35" s="124"/>
      <c r="AF35" s="124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</row>
    <row r="36" spans="1:156" ht="30" customHeight="1" x14ac:dyDescent="0.25">
      <c r="A36" s="213" t="s">
        <v>23</v>
      </c>
      <c r="B36" s="225">
        <v>34</v>
      </c>
      <c r="C36" s="266" t="s">
        <v>129</v>
      </c>
      <c r="D36" s="266" t="s">
        <v>326</v>
      </c>
      <c r="E36" s="208" t="s">
        <v>647</v>
      </c>
      <c r="F36" s="179">
        <f>IF(E36="23/24",2,0)</f>
        <v>2</v>
      </c>
      <c r="G36" s="136">
        <v>29</v>
      </c>
      <c r="H36" s="136">
        <v>2</v>
      </c>
      <c r="I36" s="273">
        <v>2</v>
      </c>
      <c r="J36" s="179">
        <f>IF(ABS((H36-I36)/I36)&lt;=0.1,2,IF(AND(ABS((H36-I36)/I36)&gt;0.1,ABS((H36-I36)/I36)&lt;=0.2),1,0))</f>
        <v>2</v>
      </c>
      <c r="K36" s="205">
        <v>100</v>
      </c>
      <c r="L36" s="179">
        <f>IF(K36&gt;90,4,IF(AND(K36&gt;80,K36&lt;=90),3,IF(AND(K36&gt;=50,K36&lt;=80),2,IF(AND(K36&gt;=10,K36&lt;50),1,0))))</f>
        <v>4</v>
      </c>
      <c r="M36" s="189">
        <v>2</v>
      </c>
      <c r="N36" s="189">
        <v>2</v>
      </c>
      <c r="O36" s="189">
        <v>2</v>
      </c>
      <c r="P36" s="179">
        <f>SUM(M36:O36)</f>
        <v>6</v>
      </c>
      <c r="Q36" s="297">
        <v>28</v>
      </c>
      <c r="R36" s="297">
        <v>28</v>
      </c>
      <c r="S36" s="191">
        <f>ROUND(R36/Q36*100,0)</f>
        <v>100</v>
      </c>
      <c r="T36" s="179">
        <f>IF(S36&gt;90,4,IF(AND(S36&gt;80,S36&lt;=90),3,IF(AND(S36&gt;=50,S36&lt;=80),2,IF(AND(S36&gt;=10,S36&lt;50),1,0))))</f>
        <v>4</v>
      </c>
      <c r="U36" s="136">
        <v>36</v>
      </c>
      <c r="V36" s="136">
        <v>100</v>
      </c>
      <c r="W36" s="179">
        <f>IF(V36&gt;=90,2,IF(V36&gt;=80,1,0))</f>
        <v>2</v>
      </c>
      <c r="X36" s="136">
        <v>5</v>
      </c>
      <c r="Y36" s="136">
        <v>70</v>
      </c>
      <c r="Z36" s="192">
        <f>F36+J36+L36+P36+T36+W36</f>
        <v>20</v>
      </c>
      <c r="AA36" s="192">
        <f>ROUND(Z36/$Z$2*100,0)</f>
        <v>100</v>
      </c>
      <c r="AB36" s="1"/>
      <c r="AC36" s="1"/>
      <c r="AD36" s="140"/>
      <c r="AE36" s="124"/>
      <c r="AF36" s="124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</row>
    <row r="37" spans="1:156" ht="30" customHeight="1" x14ac:dyDescent="0.25">
      <c r="A37" s="213" t="s">
        <v>23</v>
      </c>
      <c r="B37" s="187">
        <v>35</v>
      </c>
      <c r="C37" s="266" t="s">
        <v>130</v>
      </c>
      <c r="D37" s="266" t="s">
        <v>327</v>
      </c>
      <c r="E37" s="208" t="s">
        <v>647</v>
      </c>
      <c r="F37" s="179">
        <f>IF(E37="23/24",2,0)</f>
        <v>2</v>
      </c>
      <c r="G37" s="136">
        <v>66</v>
      </c>
      <c r="H37" s="136">
        <v>4</v>
      </c>
      <c r="I37" s="273">
        <v>4</v>
      </c>
      <c r="J37" s="179">
        <f>IF(ABS((H37-I37)/I37)&lt;=0.1,2,IF(AND(ABS((H37-I37)/I37)&gt;0.1,ABS((H37-I37)/I37)&lt;=0.2),1,0))</f>
        <v>2</v>
      </c>
      <c r="K37" s="205">
        <v>100</v>
      </c>
      <c r="L37" s="179">
        <f>IF(K37&gt;90,4,IF(AND(K37&gt;80,K37&lt;=90),3,IF(AND(K37&gt;=50,K37&lt;=80),2,IF(AND(K37&gt;=10,K37&lt;50),1,0))))</f>
        <v>4</v>
      </c>
      <c r="M37" s="189">
        <v>2</v>
      </c>
      <c r="N37" s="189">
        <v>2</v>
      </c>
      <c r="O37" s="189">
        <v>2</v>
      </c>
      <c r="P37" s="179">
        <f>SUM(M37:O37)</f>
        <v>6</v>
      </c>
      <c r="Q37" s="297">
        <v>63</v>
      </c>
      <c r="R37" s="297">
        <v>60</v>
      </c>
      <c r="S37" s="191">
        <f>ROUND(R37/Q37*100,0)</f>
        <v>95</v>
      </c>
      <c r="T37" s="179">
        <f>IF(S37&gt;90,4,IF(AND(S37&gt;80,S37&lt;=90),3,IF(AND(S37&gt;=50,S37&lt;=80),2,IF(AND(S37&gt;=10,S37&lt;50),1,0))))</f>
        <v>4</v>
      </c>
      <c r="U37" s="136">
        <v>97</v>
      </c>
      <c r="V37" s="136">
        <v>100</v>
      </c>
      <c r="W37" s="179">
        <f>IF(V37&gt;=90,2,IF(V37&gt;=80,1,0))</f>
        <v>2</v>
      </c>
      <c r="X37" s="136">
        <v>50</v>
      </c>
      <c r="Y37" s="136">
        <v>297</v>
      </c>
      <c r="Z37" s="192">
        <f>F37+J37+L37+P37+T37+W37</f>
        <v>20</v>
      </c>
      <c r="AA37" s="192">
        <f>ROUND(Z37/$Z$2*100,0)</f>
        <v>100</v>
      </c>
      <c r="AB37" s="1"/>
      <c r="AC37" s="1"/>
      <c r="AD37" s="140"/>
      <c r="AE37" s="124"/>
      <c r="AF37" s="124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</row>
    <row r="38" spans="1:156" ht="30" customHeight="1" x14ac:dyDescent="0.25">
      <c r="A38" s="186" t="s">
        <v>24</v>
      </c>
      <c r="B38" s="225">
        <v>36</v>
      </c>
      <c r="C38" s="188" t="s">
        <v>140</v>
      </c>
      <c r="D38" s="188" t="s">
        <v>331</v>
      </c>
      <c r="E38" s="178" t="s">
        <v>647</v>
      </c>
      <c r="F38" s="179">
        <f>IF(E38="23/24",2,0)</f>
        <v>2</v>
      </c>
      <c r="G38" s="136">
        <v>215</v>
      </c>
      <c r="H38" s="136">
        <v>10</v>
      </c>
      <c r="I38" s="288">
        <v>10</v>
      </c>
      <c r="J38" s="179">
        <f>IF(ABS((H38-I38)/I38)&lt;=0.1,2,IF(AND(ABS((H38-I38)/I38)&gt;0.1,ABS((H38-I38)/I38)&lt;=0.2),1,0))</f>
        <v>2</v>
      </c>
      <c r="K38" s="205">
        <v>98.333333333333329</v>
      </c>
      <c r="L38" s="179">
        <f>IF(K38&gt;90,4,IF(AND(K38&gt;80,K38&lt;=90),3,IF(AND(K38&gt;=50,K38&lt;=80),2,IF(AND(K38&gt;=10,K38&lt;50),1,0))))</f>
        <v>4</v>
      </c>
      <c r="M38" s="189">
        <v>2</v>
      </c>
      <c r="N38" s="189">
        <v>2</v>
      </c>
      <c r="O38" s="189">
        <v>2</v>
      </c>
      <c r="P38" s="179">
        <f>SUM(M38:O38)</f>
        <v>6</v>
      </c>
      <c r="Q38" s="297">
        <v>210</v>
      </c>
      <c r="R38" s="297">
        <v>208</v>
      </c>
      <c r="S38" s="191">
        <f>ROUND(R38/Q38*100,0)</f>
        <v>99</v>
      </c>
      <c r="T38" s="179">
        <f>IF(S38&gt;90,4,IF(AND(S38&gt;80,S38&lt;=90),3,IF(AND(S38&gt;=50,S38&lt;=80),2,IF(AND(S38&gt;=10,S38&lt;50),1,0))))</f>
        <v>4</v>
      </c>
      <c r="U38" s="136">
        <v>257</v>
      </c>
      <c r="V38" s="136">
        <v>100</v>
      </c>
      <c r="W38" s="179">
        <f>IF(V38&gt;=90,2,IF(V38&gt;=80,1,0))</f>
        <v>2</v>
      </c>
      <c r="X38" s="247">
        <v>34</v>
      </c>
      <c r="Y38" s="247">
        <v>336</v>
      </c>
      <c r="Z38" s="192">
        <f>F38+J38+L38+P38+T38+W38</f>
        <v>20</v>
      </c>
      <c r="AA38" s="192">
        <f>ROUND(Z38/$Z$2*100,0)</f>
        <v>100</v>
      </c>
      <c r="AB38" s="1"/>
      <c r="AC38" s="1"/>
      <c r="AD38" s="140"/>
      <c r="AE38" s="124"/>
      <c r="AF38" s="124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</row>
    <row r="39" spans="1:156" ht="30" customHeight="1" x14ac:dyDescent="0.25">
      <c r="A39" s="186" t="s">
        <v>24</v>
      </c>
      <c r="B39" s="187">
        <v>37</v>
      </c>
      <c r="C39" s="188" t="s">
        <v>143</v>
      </c>
      <c r="D39" s="188" t="s">
        <v>330</v>
      </c>
      <c r="E39" s="178" t="s">
        <v>647</v>
      </c>
      <c r="F39" s="179">
        <f>IF(E39="23/24",2,0)</f>
        <v>2</v>
      </c>
      <c r="G39" s="136">
        <v>98</v>
      </c>
      <c r="H39" s="136">
        <v>6</v>
      </c>
      <c r="I39" s="288">
        <v>6</v>
      </c>
      <c r="J39" s="179">
        <f>IF(ABS((H39-I39)/I39)&lt;=0.1,2,IF(AND(ABS((H39-I39)/I39)&gt;0.1,ABS((H39-I39)/I39)&lt;=0.2),1,0))</f>
        <v>2</v>
      </c>
      <c r="K39" s="205">
        <v>95</v>
      </c>
      <c r="L39" s="179">
        <f>IF(K39&gt;90,4,IF(AND(K39&gt;80,K39&lt;=90),3,IF(AND(K39&gt;=50,K39&lt;=80),2,IF(AND(K39&gt;=10,K39&lt;50),1,0))))</f>
        <v>4</v>
      </c>
      <c r="M39" s="189">
        <v>2</v>
      </c>
      <c r="N39" s="189">
        <v>2</v>
      </c>
      <c r="O39" s="189">
        <v>2</v>
      </c>
      <c r="P39" s="179">
        <f>SUM(M39:O39)</f>
        <v>6</v>
      </c>
      <c r="Q39" s="297">
        <v>92</v>
      </c>
      <c r="R39" s="297">
        <v>92</v>
      </c>
      <c r="S39" s="191">
        <f>ROUND(R39/Q39*100,0)</f>
        <v>100</v>
      </c>
      <c r="T39" s="179">
        <f>IF(S39&gt;90,4,IF(AND(S39&gt;80,S39&lt;=90),3,IF(AND(S39&gt;=50,S39&lt;=80),2,IF(AND(S39&gt;=10,S39&lt;50),1,0))))</f>
        <v>4</v>
      </c>
      <c r="U39" s="136">
        <v>96</v>
      </c>
      <c r="V39" s="136">
        <v>100</v>
      </c>
      <c r="W39" s="179">
        <f>IF(V39&gt;=90,2,IF(V39&gt;=80,1,0))</f>
        <v>2</v>
      </c>
      <c r="X39" s="247">
        <v>19</v>
      </c>
      <c r="Y39" s="247">
        <v>211</v>
      </c>
      <c r="Z39" s="192">
        <f>F39+J39+L39+P39+T39+W39</f>
        <v>20</v>
      </c>
      <c r="AA39" s="192">
        <f>ROUND(Z39/$Z$2*100,0)</f>
        <v>100</v>
      </c>
      <c r="AB39" s="1"/>
      <c r="AC39" s="1"/>
      <c r="AD39" s="140"/>
      <c r="AE39" s="124"/>
      <c r="AF39" s="124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</row>
    <row r="40" spans="1:156" s="122" customFormat="1" ht="30" customHeight="1" x14ac:dyDescent="0.25">
      <c r="A40" s="213" t="s">
        <v>25</v>
      </c>
      <c r="B40" s="225">
        <v>38</v>
      </c>
      <c r="C40" s="188" t="s">
        <v>148</v>
      </c>
      <c r="D40" s="188" t="s">
        <v>338</v>
      </c>
      <c r="E40" s="178" t="s">
        <v>647</v>
      </c>
      <c r="F40" s="179">
        <f>IF(E40="23/24",2,0)</f>
        <v>2</v>
      </c>
      <c r="G40" s="136">
        <v>194</v>
      </c>
      <c r="H40" s="136">
        <v>10</v>
      </c>
      <c r="I40" s="273">
        <v>10</v>
      </c>
      <c r="J40" s="179">
        <f>IF(ABS((H40-I40)/I40)&lt;=0.1,2,IF(AND(ABS((H40-I40)/I40)&gt;0.1,ABS((H40-I40)/I40)&lt;=0.2),1,0))</f>
        <v>2</v>
      </c>
      <c r="K40" s="205">
        <v>91.666666666666657</v>
      </c>
      <c r="L40" s="179">
        <f>IF(K40&gt;90,4,IF(AND(K40&gt;80,K40&lt;=90),3,IF(AND(K40&gt;=50,K40&lt;=80),2,IF(AND(K40&gt;=10,K40&lt;50),1,0))))</f>
        <v>4</v>
      </c>
      <c r="M40" s="189">
        <v>2</v>
      </c>
      <c r="N40" s="189">
        <v>2</v>
      </c>
      <c r="O40" s="189">
        <v>2</v>
      </c>
      <c r="P40" s="179">
        <f>SUM(M40:O40)</f>
        <v>6</v>
      </c>
      <c r="Q40" s="297">
        <v>187</v>
      </c>
      <c r="R40" s="297">
        <v>183</v>
      </c>
      <c r="S40" s="191">
        <f>ROUND(R40/Q40*100,0)</f>
        <v>98</v>
      </c>
      <c r="T40" s="179">
        <f>IF(S40&gt;90,4,IF(AND(S40&gt;80,S40&lt;=90),3,IF(AND(S40&gt;=50,S40&lt;=80),2,IF(AND(S40&gt;=10,S40&lt;50),1,0))))</f>
        <v>4</v>
      </c>
      <c r="U40" s="136">
        <v>189</v>
      </c>
      <c r="V40" s="136">
        <v>100</v>
      </c>
      <c r="W40" s="179">
        <f>IF(V40&gt;=90,2,IF(V40&gt;=80,1,0))</f>
        <v>2</v>
      </c>
      <c r="X40" s="247">
        <v>16</v>
      </c>
      <c r="Y40" s="247">
        <v>69</v>
      </c>
      <c r="Z40" s="192">
        <f>F40+J40+L40+P40+T40+W40</f>
        <v>20</v>
      </c>
      <c r="AA40" s="192">
        <f>ROUND(Z40/$Z$2*100,0)</f>
        <v>100</v>
      </c>
      <c r="AB40" s="1"/>
      <c r="AC40" s="1"/>
      <c r="AD40" s="140"/>
      <c r="AE40" s="124"/>
      <c r="AF40" s="124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</row>
    <row r="41" spans="1:156" s="122" customFormat="1" ht="30" customHeight="1" x14ac:dyDescent="0.25">
      <c r="A41" s="213" t="s">
        <v>25</v>
      </c>
      <c r="B41" s="187">
        <v>39</v>
      </c>
      <c r="C41" s="188" t="s">
        <v>153</v>
      </c>
      <c r="D41" s="188" t="s">
        <v>339</v>
      </c>
      <c r="E41" s="178" t="s">
        <v>647</v>
      </c>
      <c r="F41" s="179">
        <f>IF(E41="23/24",2,0)</f>
        <v>2</v>
      </c>
      <c r="G41" s="136">
        <v>251</v>
      </c>
      <c r="H41" s="136">
        <v>12</v>
      </c>
      <c r="I41" s="273">
        <v>12</v>
      </c>
      <c r="J41" s="179">
        <f>IF(ABS((H41-I41)/I41)&lt;=0.1,2,IF(AND(ABS((H41-I41)/I41)&gt;0.1,ABS((H41-I41)/I41)&lt;=0.2),1,0))</f>
        <v>2</v>
      </c>
      <c r="K41" s="205">
        <v>91.666666666666657</v>
      </c>
      <c r="L41" s="179">
        <f>IF(K41&gt;90,4,IF(AND(K41&gt;80,K41&lt;=90),3,IF(AND(K41&gt;=50,K41&lt;=80),2,IF(AND(K41&gt;=10,K41&lt;50),1,0))))</f>
        <v>4</v>
      </c>
      <c r="M41" s="189">
        <v>2</v>
      </c>
      <c r="N41" s="189">
        <v>2</v>
      </c>
      <c r="O41" s="189">
        <v>2</v>
      </c>
      <c r="P41" s="179">
        <f>SUM(M41:O41)</f>
        <v>6</v>
      </c>
      <c r="Q41" s="297">
        <v>243</v>
      </c>
      <c r="R41" s="297">
        <v>223</v>
      </c>
      <c r="S41" s="191">
        <f>ROUND(R41/Q41*100,0)</f>
        <v>92</v>
      </c>
      <c r="T41" s="179">
        <f>IF(S41&gt;90,4,IF(AND(S41&gt;80,S41&lt;=90),3,IF(AND(S41&gt;=50,S41&lt;=80),2,IF(AND(S41&gt;=10,S41&lt;50),1,0))))</f>
        <v>4</v>
      </c>
      <c r="U41" s="136">
        <v>252</v>
      </c>
      <c r="V41" s="136">
        <v>100</v>
      </c>
      <c r="W41" s="179">
        <f>IF(V41&gt;=90,2,IF(V41&gt;=80,1,0))</f>
        <v>2</v>
      </c>
      <c r="X41" s="247">
        <v>25</v>
      </c>
      <c r="Y41" s="247">
        <v>85</v>
      </c>
      <c r="Z41" s="192">
        <f>F41+J41+L41+P41+T41+W41</f>
        <v>20</v>
      </c>
      <c r="AA41" s="192">
        <f>ROUND(Z41/$Z$2*100,0)</f>
        <v>100</v>
      </c>
      <c r="AB41" s="1"/>
      <c r="AC41" s="1"/>
      <c r="AD41" s="140"/>
      <c r="AE41" s="124"/>
      <c r="AF41" s="124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</row>
    <row r="42" spans="1:156" ht="30" customHeight="1" x14ac:dyDescent="0.25">
      <c r="A42" s="213" t="s">
        <v>25</v>
      </c>
      <c r="B42" s="225">
        <v>40</v>
      </c>
      <c r="C42" s="188" t="s">
        <v>154</v>
      </c>
      <c r="D42" s="188" t="s">
        <v>341</v>
      </c>
      <c r="E42" s="178" t="s">
        <v>647</v>
      </c>
      <c r="F42" s="179">
        <f>IF(E42="23/24",2,0)</f>
        <v>2</v>
      </c>
      <c r="G42" s="136">
        <v>121</v>
      </c>
      <c r="H42" s="136">
        <v>8</v>
      </c>
      <c r="I42" s="273">
        <v>8</v>
      </c>
      <c r="J42" s="179">
        <f>IF(ABS((H42-I42)/I42)&lt;=0.1,2,IF(AND(ABS((H42-I42)/I42)&gt;0.1,ABS((H42-I42)/I42)&lt;=0.2),1,0))</f>
        <v>2</v>
      </c>
      <c r="K42" s="205">
        <v>91.666666666666657</v>
      </c>
      <c r="L42" s="179">
        <f>IF(K42&gt;90,4,IF(AND(K42&gt;80,K42&lt;=90),3,IF(AND(K42&gt;=50,K42&lt;=80),2,IF(AND(K42&gt;=10,K42&lt;50),1,0))))</f>
        <v>4</v>
      </c>
      <c r="M42" s="189">
        <v>2</v>
      </c>
      <c r="N42" s="189">
        <v>2</v>
      </c>
      <c r="O42" s="189">
        <v>2</v>
      </c>
      <c r="P42" s="179">
        <f>SUM(M42:O42)</f>
        <v>6</v>
      </c>
      <c r="Q42" s="297">
        <v>114</v>
      </c>
      <c r="R42" s="297">
        <v>114</v>
      </c>
      <c r="S42" s="191">
        <f>ROUND(R42/Q42*100,0)</f>
        <v>100</v>
      </c>
      <c r="T42" s="179">
        <f>IF(S42&gt;90,4,IF(AND(S42&gt;80,S42&lt;=90),3,IF(AND(S42&gt;=50,S42&lt;=80),2,IF(AND(S42&gt;=10,S42&lt;50),1,0))))</f>
        <v>4</v>
      </c>
      <c r="U42" s="136">
        <v>126</v>
      </c>
      <c r="V42" s="136">
        <v>100</v>
      </c>
      <c r="W42" s="179">
        <f>IF(V42&gt;=90,2,IF(V42&gt;=80,1,0))</f>
        <v>2</v>
      </c>
      <c r="X42" s="247">
        <v>8</v>
      </c>
      <c r="Y42" s="247">
        <v>209</v>
      </c>
      <c r="Z42" s="192">
        <f>F42+J42+L42+P42+T42+W42</f>
        <v>20</v>
      </c>
      <c r="AA42" s="192">
        <f>ROUND(Z42/$Z$2*100,0)</f>
        <v>100</v>
      </c>
      <c r="AB42" s="1"/>
      <c r="AC42" s="1"/>
      <c r="AD42" s="140"/>
      <c r="AE42" s="141"/>
      <c r="AF42" s="124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</row>
    <row r="43" spans="1:156" ht="30" customHeight="1" x14ac:dyDescent="0.25">
      <c r="A43" s="213" t="s">
        <v>25</v>
      </c>
      <c r="B43" s="187">
        <v>41</v>
      </c>
      <c r="C43" s="188" t="s">
        <v>150</v>
      </c>
      <c r="D43" s="188" t="s">
        <v>344</v>
      </c>
      <c r="E43" s="178" t="s">
        <v>647</v>
      </c>
      <c r="F43" s="179">
        <f>IF(E43="23/24",2,0)</f>
        <v>2</v>
      </c>
      <c r="G43" s="136">
        <v>124</v>
      </c>
      <c r="H43" s="136">
        <v>6</v>
      </c>
      <c r="I43" s="273">
        <v>6</v>
      </c>
      <c r="J43" s="179">
        <f>IF(ABS((H43-I43)/I43)&lt;=0.1,2,IF(AND(ABS((H43-I43)/I43)&gt;0.1,ABS((H43-I43)/I43)&lt;=0.2),1,0))</f>
        <v>2</v>
      </c>
      <c r="K43" s="205">
        <v>91.666666666666657</v>
      </c>
      <c r="L43" s="179">
        <f>IF(K43&gt;90,4,IF(AND(K43&gt;80,K43&lt;=90),3,IF(AND(K43&gt;=50,K43&lt;=80),2,IF(AND(K43&gt;=10,K43&lt;50),1,0))))</f>
        <v>4</v>
      </c>
      <c r="M43" s="189">
        <v>2</v>
      </c>
      <c r="N43" s="223">
        <v>2</v>
      </c>
      <c r="O43" s="223">
        <v>2</v>
      </c>
      <c r="P43" s="179">
        <f>SUM(M43:O43)</f>
        <v>6</v>
      </c>
      <c r="Q43" s="297">
        <v>119</v>
      </c>
      <c r="R43" s="297">
        <v>119</v>
      </c>
      <c r="S43" s="191">
        <f>ROUND(R43/Q43*100,0)</f>
        <v>100</v>
      </c>
      <c r="T43" s="179">
        <f>IF(S43&gt;90,4,IF(AND(S43&gt;80,S43&lt;=90),3,IF(AND(S43&gt;=50,S43&lt;=80),2,IF(AND(S43&gt;=10,S43&lt;50),1,0))))</f>
        <v>4</v>
      </c>
      <c r="U43" s="136">
        <v>176</v>
      </c>
      <c r="V43" s="136">
        <v>100</v>
      </c>
      <c r="W43" s="179">
        <f>IF(V43&gt;=90,2,IF(V43&gt;=80,1,0))</f>
        <v>2</v>
      </c>
      <c r="X43" s="247">
        <v>6</v>
      </c>
      <c r="Y43" s="247">
        <v>121</v>
      </c>
      <c r="Z43" s="192">
        <f>F43+J43+L43+P43+T43+W43</f>
        <v>20</v>
      </c>
      <c r="AA43" s="192">
        <f>ROUND(Z43/$Z$2*100,0)</f>
        <v>100</v>
      </c>
      <c r="AB43" s="1"/>
      <c r="AC43" s="1"/>
      <c r="AD43" s="140"/>
      <c r="AE43" s="124"/>
      <c r="AF43" s="124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</row>
    <row r="44" spans="1:156" ht="30" customHeight="1" x14ac:dyDescent="0.25">
      <c r="A44" s="213" t="s">
        <v>25</v>
      </c>
      <c r="B44" s="225">
        <v>42</v>
      </c>
      <c r="C44" s="188" t="s">
        <v>151</v>
      </c>
      <c r="D44" s="188" t="s">
        <v>342</v>
      </c>
      <c r="E44" s="178" t="s">
        <v>647</v>
      </c>
      <c r="F44" s="179">
        <f>IF(E44="23/24",2,0)</f>
        <v>2</v>
      </c>
      <c r="G44" s="136">
        <v>247</v>
      </c>
      <c r="H44" s="136">
        <v>12</v>
      </c>
      <c r="I44" s="273">
        <v>12</v>
      </c>
      <c r="J44" s="179">
        <f>IF(ABS((H44-I44)/I44)&lt;=0.1,2,IF(AND(ABS((H44-I44)/I44)&gt;0.1,ABS((H44-I44)/I44)&lt;=0.2),1,0))</f>
        <v>2</v>
      </c>
      <c r="K44" s="205">
        <v>91.666666666666657</v>
      </c>
      <c r="L44" s="179">
        <f>IF(K44&gt;90,4,IF(AND(K44&gt;80,K44&lt;=90),3,IF(AND(K44&gt;=50,K44&lt;=80),2,IF(AND(K44&gt;=10,K44&lt;50),1,0))))</f>
        <v>4</v>
      </c>
      <c r="M44" s="189">
        <v>2</v>
      </c>
      <c r="N44" s="189">
        <v>2</v>
      </c>
      <c r="O44" s="189">
        <v>2</v>
      </c>
      <c r="P44" s="179">
        <f>SUM(M44:O44)</f>
        <v>6</v>
      </c>
      <c r="Q44" s="297">
        <v>241</v>
      </c>
      <c r="R44" s="297">
        <v>227</v>
      </c>
      <c r="S44" s="191">
        <f>ROUND(R44/Q44*100,0)</f>
        <v>94</v>
      </c>
      <c r="T44" s="179">
        <f>IF(S44&gt;90,4,IF(AND(S44&gt;80,S44&lt;=90),3,IF(AND(S44&gt;=50,S44&lt;=80),2,IF(AND(S44&gt;=10,S44&lt;50),1,0))))</f>
        <v>4</v>
      </c>
      <c r="U44" s="136">
        <v>344</v>
      </c>
      <c r="V44" s="136">
        <v>100</v>
      </c>
      <c r="W44" s="179">
        <f>IF(V44&gt;=90,2,IF(V44&gt;=80,1,0))</f>
        <v>2</v>
      </c>
      <c r="X44" s="247">
        <v>15</v>
      </c>
      <c r="Y44" s="247">
        <v>149</v>
      </c>
      <c r="Z44" s="192">
        <f>F44+J44+L44+P44+T44+W44</f>
        <v>20</v>
      </c>
      <c r="AA44" s="192">
        <f>ROUND(Z44/$Z$2*100,0)</f>
        <v>100</v>
      </c>
      <c r="AB44" s="1"/>
      <c r="AC44" s="1"/>
      <c r="AD44" s="140"/>
      <c r="AE44" s="124"/>
      <c r="AF44" s="124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</row>
    <row r="45" spans="1:156" ht="30" customHeight="1" x14ac:dyDescent="0.25">
      <c r="A45" s="213" t="s">
        <v>25</v>
      </c>
      <c r="B45" s="187">
        <v>43</v>
      </c>
      <c r="C45" s="188" t="s">
        <v>152</v>
      </c>
      <c r="D45" s="188" t="s">
        <v>345</v>
      </c>
      <c r="E45" s="178" t="s">
        <v>647</v>
      </c>
      <c r="F45" s="179">
        <f>IF(E45="23/24",2,0)</f>
        <v>2</v>
      </c>
      <c r="G45" s="136">
        <v>111</v>
      </c>
      <c r="H45" s="136">
        <v>9</v>
      </c>
      <c r="I45" s="215">
        <v>9</v>
      </c>
      <c r="J45" s="179">
        <f>IF(ABS((H45-I45)/I45)&lt;=0.1,2,IF(AND(ABS((H45-I45)/I45)&gt;0.1,ABS((H45-I45)/I45)&lt;=0.2),1,0))</f>
        <v>2</v>
      </c>
      <c r="K45" s="205">
        <v>91.666666666666657</v>
      </c>
      <c r="L45" s="179">
        <f>IF(K45&gt;90,4,IF(AND(K45&gt;80,K45&lt;=90),3,IF(AND(K45&gt;=50,K45&lt;=80),2,IF(AND(K45&gt;=10,K45&lt;50),1,0))))</f>
        <v>4</v>
      </c>
      <c r="M45" s="189">
        <v>2</v>
      </c>
      <c r="N45" s="223">
        <v>2</v>
      </c>
      <c r="O45" s="223">
        <v>2</v>
      </c>
      <c r="P45" s="179">
        <f>SUM(M45:O45)</f>
        <v>6</v>
      </c>
      <c r="Q45" s="223">
        <v>107</v>
      </c>
      <c r="R45" s="223">
        <v>107</v>
      </c>
      <c r="S45" s="191">
        <f>ROUND(R45/Q45*100,0)</f>
        <v>100</v>
      </c>
      <c r="T45" s="179">
        <f>IF(S45&gt;90,4,IF(AND(S45&gt;80,S45&lt;=90),3,IF(AND(S45&gt;=50,S45&lt;=80),2,IF(AND(S45&gt;=10,S45&lt;50),1,0))))</f>
        <v>4</v>
      </c>
      <c r="U45" s="136">
        <v>137</v>
      </c>
      <c r="V45" s="136">
        <v>100</v>
      </c>
      <c r="W45" s="179">
        <f>IF(V45&gt;=90,2,IF(V45&gt;=80,1,0))</f>
        <v>2</v>
      </c>
      <c r="X45" s="247">
        <v>91</v>
      </c>
      <c r="Y45" s="247">
        <v>547</v>
      </c>
      <c r="Z45" s="192">
        <f>F45+J45+L45+P45+T45+W45</f>
        <v>20</v>
      </c>
      <c r="AA45" s="192">
        <f>ROUND(Z45/$Z$2*100,0)</f>
        <v>100</v>
      </c>
    </row>
    <row r="46" spans="1:156" ht="30" customHeight="1" x14ac:dyDescent="0.25">
      <c r="A46" s="213" t="s">
        <v>25</v>
      </c>
      <c r="B46" s="225">
        <v>44</v>
      </c>
      <c r="C46" s="188" t="s">
        <v>155</v>
      </c>
      <c r="D46" s="188" t="s">
        <v>343</v>
      </c>
      <c r="E46" s="178" t="s">
        <v>647</v>
      </c>
      <c r="F46" s="179">
        <f>IF(E46="23/24",2,0)</f>
        <v>2</v>
      </c>
      <c r="G46" s="136">
        <v>13</v>
      </c>
      <c r="H46" s="136">
        <v>2</v>
      </c>
      <c r="I46" s="215">
        <v>2</v>
      </c>
      <c r="J46" s="179">
        <f>IF(ABS((H46-I46)/I46)&lt;=0.1,2,IF(AND(ABS((H46-I46)/I46)&gt;0.1,ABS((H46-I46)/I46)&lt;=0.2),1,0))</f>
        <v>2</v>
      </c>
      <c r="K46" s="205">
        <v>91.666666666666657</v>
      </c>
      <c r="L46" s="179">
        <f>IF(K46&gt;90,4,IF(AND(K46&gt;80,K46&lt;=90),3,IF(AND(K46&gt;=50,K46&lt;=80),2,IF(AND(K46&gt;=10,K46&lt;50),1,0))))</f>
        <v>4</v>
      </c>
      <c r="M46" s="189">
        <v>2</v>
      </c>
      <c r="N46" s="223">
        <v>2</v>
      </c>
      <c r="O46" s="223">
        <v>2</v>
      </c>
      <c r="P46" s="179">
        <f>SUM(M46:O46)</f>
        <v>6</v>
      </c>
      <c r="Q46" s="223">
        <v>13</v>
      </c>
      <c r="R46" s="223">
        <v>13</v>
      </c>
      <c r="S46" s="191">
        <f>ROUND(R46/Q46*100,0)</f>
        <v>100</v>
      </c>
      <c r="T46" s="179">
        <f>IF(S46&gt;90,4,IF(AND(S46&gt;80,S46&lt;=90),3,IF(AND(S46&gt;=50,S46&lt;=80),2,IF(AND(S46&gt;=10,S46&lt;50),1,0))))</f>
        <v>4</v>
      </c>
      <c r="U46" s="136">
        <v>17</v>
      </c>
      <c r="V46" s="136">
        <v>100</v>
      </c>
      <c r="W46" s="179">
        <f>IF(V46&gt;=90,2,IF(V46&gt;=80,1,0))</f>
        <v>2</v>
      </c>
      <c r="X46" s="247">
        <v>7</v>
      </c>
      <c r="Y46" s="247">
        <v>179</v>
      </c>
      <c r="Z46" s="192">
        <f>F46+J46+L46+P46+T46+W46</f>
        <v>20</v>
      </c>
      <c r="AA46" s="192">
        <f>ROUND(Z46/$Z$2*100,0)</f>
        <v>100</v>
      </c>
    </row>
    <row r="47" spans="1:156" ht="30" customHeight="1" x14ac:dyDescent="0.25">
      <c r="A47" s="193" t="s">
        <v>26</v>
      </c>
      <c r="B47" s="187">
        <v>45</v>
      </c>
      <c r="C47" s="188" t="s">
        <v>180</v>
      </c>
      <c r="D47" s="188" t="s">
        <v>281</v>
      </c>
      <c r="E47" s="178" t="s">
        <v>647</v>
      </c>
      <c r="F47" s="179">
        <f>IF(E47="23/24",2,0)</f>
        <v>2</v>
      </c>
      <c r="G47" s="136">
        <v>82</v>
      </c>
      <c r="H47" s="136">
        <v>6</v>
      </c>
      <c r="I47" s="212">
        <v>6</v>
      </c>
      <c r="J47" s="195">
        <f>IF(ABS((H47-I47)/I47)&lt;=0.1,2,IF(AND(ABS((H47-I47)/I47)&gt;0.1,ABS((H47-I47)/I47)&lt;=0.2),1,0))</f>
        <v>2</v>
      </c>
      <c r="K47" s="205">
        <v>91.666666666666657</v>
      </c>
      <c r="L47" s="195">
        <f>IF(K47&gt;90,4,IF(AND(K47&gt;80,K47&lt;=90),3,IF(AND(K47&gt;=50,K47&lt;=80),2,IF(AND(K47&gt;=10,K47&lt;50),1,0))))</f>
        <v>4</v>
      </c>
      <c r="M47" s="189">
        <v>2</v>
      </c>
      <c r="N47" s="223">
        <v>2</v>
      </c>
      <c r="O47" s="223">
        <v>2</v>
      </c>
      <c r="P47" s="179">
        <f>SUM(M47:O47)</f>
        <v>6</v>
      </c>
      <c r="Q47" s="223">
        <v>78</v>
      </c>
      <c r="R47" s="223">
        <v>78</v>
      </c>
      <c r="S47" s="197">
        <f>ROUND(R47/Q47*100,0)</f>
        <v>100</v>
      </c>
      <c r="T47" s="195">
        <f>IF(S47&gt;90,4,IF(AND(S47&gt;80,S47&lt;=90),3,IF(AND(S47&gt;=50,S47&lt;=80),2,IF(AND(S47&gt;=10,S47&lt;50),1,0))))</f>
        <v>4</v>
      </c>
      <c r="U47" s="136">
        <v>68</v>
      </c>
      <c r="V47" s="136">
        <v>100</v>
      </c>
      <c r="W47" s="179">
        <f>IF(V47&gt;=90,2,IF(V47&gt;=80,1,0))</f>
        <v>2</v>
      </c>
      <c r="X47" s="136">
        <v>26</v>
      </c>
      <c r="Y47" s="136">
        <v>115</v>
      </c>
      <c r="Z47" s="192">
        <f>F47+J47+L47+P47+T47+W47</f>
        <v>20</v>
      </c>
      <c r="AA47" s="192">
        <f>ROUND(Z47/$Z$2*100,0)</f>
        <v>100</v>
      </c>
    </row>
    <row r="48" spans="1:156" ht="30" customHeight="1" x14ac:dyDescent="0.25">
      <c r="A48" s="193" t="s">
        <v>26</v>
      </c>
      <c r="B48" s="225">
        <v>46</v>
      </c>
      <c r="C48" s="188" t="s">
        <v>174</v>
      </c>
      <c r="D48" s="188" t="s">
        <v>348</v>
      </c>
      <c r="E48" s="178" t="s">
        <v>647</v>
      </c>
      <c r="F48" s="179">
        <f>IF(E48="23/24",2,0)</f>
        <v>2</v>
      </c>
      <c r="G48" s="136">
        <v>206</v>
      </c>
      <c r="H48" s="136">
        <v>10</v>
      </c>
      <c r="I48" s="212">
        <v>11</v>
      </c>
      <c r="J48" s="195">
        <f>IF(ABS((H48-I48)/I48)&lt;=0.1,2,IF(AND(ABS((H48-I48)/I48)&gt;0.1,ABS((H48-I48)/I48)&lt;=0.2),1,0))</f>
        <v>2</v>
      </c>
      <c r="K48" s="205">
        <v>100</v>
      </c>
      <c r="L48" s="195">
        <f>IF(K48&gt;90,4,IF(AND(K48&gt;80,K48&lt;=90),3,IF(AND(K48&gt;=50,K48&lt;=80),2,IF(AND(K48&gt;=10,K48&lt;50),1,0))))</f>
        <v>4</v>
      </c>
      <c r="M48" s="189">
        <v>2</v>
      </c>
      <c r="N48" s="223">
        <v>2</v>
      </c>
      <c r="O48" s="223">
        <v>2</v>
      </c>
      <c r="P48" s="179">
        <f>SUM(M48:O48)</f>
        <v>6</v>
      </c>
      <c r="Q48" s="223">
        <v>202</v>
      </c>
      <c r="R48" s="223">
        <v>200</v>
      </c>
      <c r="S48" s="197">
        <f>ROUND(R48/Q48*100,0)</f>
        <v>99</v>
      </c>
      <c r="T48" s="195">
        <f>IF(S48&gt;90,4,IF(AND(S48&gt;80,S48&lt;=90),3,IF(AND(S48&gt;=50,S48&lt;=80),2,IF(AND(S48&gt;=10,S48&lt;50),1,0))))</f>
        <v>4</v>
      </c>
      <c r="U48" s="136">
        <v>190</v>
      </c>
      <c r="V48" s="136">
        <v>100</v>
      </c>
      <c r="W48" s="179">
        <f>IF(V48&gt;=90,2,IF(V48&gt;=80,1,0))</f>
        <v>2</v>
      </c>
      <c r="X48" s="136">
        <v>20</v>
      </c>
      <c r="Y48" s="136">
        <v>879</v>
      </c>
      <c r="Z48" s="192">
        <f>F48+J48+L48+P48+T48+W48</f>
        <v>20</v>
      </c>
      <c r="AA48" s="192">
        <f>ROUND(Z48/$Z$2*100,0)</f>
        <v>100</v>
      </c>
    </row>
    <row r="49" spans="1:27" ht="30" customHeight="1" x14ac:dyDescent="0.25">
      <c r="A49" s="193" t="s">
        <v>26</v>
      </c>
      <c r="B49" s="187">
        <v>47</v>
      </c>
      <c r="C49" s="188" t="s">
        <v>179</v>
      </c>
      <c r="D49" s="188" t="s">
        <v>250</v>
      </c>
      <c r="E49" s="178" t="s">
        <v>647</v>
      </c>
      <c r="F49" s="179">
        <f>IF(E49="23/24",2,0)</f>
        <v>2</v>
      </c>
      <c r="G49" s="136">
        <v>121</v>
      </c>
      <c r="H49" s="136">
        <v>6</v>
      </c>
      <c r="I49" s="283">
        <v>6</v>
      </c>
      <c r="J49" s="195">
        <f>IF(ABS((H49-I49)/I49)&lt;=0.1,2,IF(AND(ABS((H49-I49)/I49)&gt;0.1,ABS((H49-I49)/I49)&lt;=0.2),1,0))</f>
        <v>2</v>
      </c>
      <c r="K49" s="205">
        <v>91.666666666666657</v>
      </c>
      <c r="L49" s="195">
        <f>IF(K49&gt;90,4,IF(AND(K49&gt;80,K49&lt;=90),3,IF(AND(K49&gt;=50,K49&lt;=80),2,IF(AND(K49&gt;=10,K49&lt;50),1,0))))</f>
        <v>4</v>
      </c>
      <c r="M49" s="189">
        <v>2</v>
      </c>
      <c r="N49" s="223">
        <v>2</v>
      </c>
      <c r="O49" s="223">
        <v>2</v>
      </c>
      <c r="P49" s="179">
        <f>SUM(M49:O49)</f>
        <v>6</v>
      </c>
      <c r="Q49" s="223">
        <v>119</v>
      </c>
      <c r="R49" s="223">
        <v>118</v>
      </c>
      <c r="S49" s="197">
        <f>ROUND(R49/Q49*100,0)</f>
        <v>99</v>
      </c>
      <c r="T49" s="195">
        <f>IF(S49&gt;90,4,IF(AND(S49&gt;80,S49&lt;=90),3,IF(AND(S49&gt;=50,S49&lt;=80),2,IF(AND(S49&gt;=10,S49&lt;50),1,0))))</f>
        <v>4</v>
      </c>
      <c r="U49" s="136">
        <v>165</v>
      </c>
      <c r="V49" s="136">
        <v>100</v>
      </c>
      <c r="W49" s="179">
        <f>IF(V49&gt;=90,2,IF(V49&gt;=80,1,0))</f>
        <v>2</v>
      </c>
      <c r="X49" s="136">
        <v>20</v>
      </c>
      <c r="Y49" s="136">
        <v>592</v>
      </c>
      <c r="Z49" s="192">
        <f>F49+J49+L49+P49+T49+W49</f>
        <v>20</v>
      </c>
      <c r="AA49" s="192">
        <f>ROUND(Z49/$Z$2*100,0)</f>
        <v>100</v>
      </c>
    </row>
    <row r="50" spans="1:27" ht="30" customHeight="1" x14ac:dyDescent="0.25">
      <c r="A50" s="193" t="s">
        <v>26</v>
      </c>
      <c r="B50" s="225">
        <v>48</v>
      </c>
      <c r="C50" s="188" t="s">
        <v>177</v>
      </c>
      <c r="D50" s="188" t="s">
        <v>351</v>
      </c>
      <c r="E50" s="178" t="s">
        <v>647</v>
      </c>
      <c r="F50" s="179">
        <f>IF(E50="23/24",2,0)</f>
        <v>2</v>
      </c>
      <c r="G50" s="136">
        <v>66</v>
      </c>
      <c r="H50" s="136">
        <v>4</v>
      </c>
      <c r="I50" s="283">
        <v>4</v>
      </c>
      <c r="J50" s="195">
        <f>IF(ABS((H50-I50)/I50)&lt;=0.1,2,IF(AND(ABS((H50-I50)/I50)&gt;0.1,ABS((H50-I50)/I50)&lt;=0.2),1,0))</f>
        <v>2</v>
      </c>
      <c r="K50" s="205">
        <v>91.666666666666657</v>
      </c>
      <c r="L50" s="195">
        <f>IF(K50&gt;90,4,IF(AND(K50&gt;80,K50&lt;=90),3,IF(AND(K50&gt;=50,K50&lt;=80),2,IF(AND(K50&gt;=10,K50&lt;50),1,0))))</f>
        <v>4</v>
      </c>
      <c r="M50" s="189">
        <v>2</v>
      </c>
      <c r="N50" s="223">
        <v>2</v>
      </c>
      <c r="O50" s="223">
        <v>2</v>
      </c>
      <c r="P50" s="179">
        <f>SUM(M50:O50)</f>
        <v>6</v>
      </c>
      <c r="Q50" s="223">
        <v>65</v>
      </c>
      <c r="R50" s="223">
        <v>65</v>
      </c>
      <c r="S50" s="197">
        <f>ROUND(R50/Q50*100,0)</f>
        <v>100</v>
      </c>
      <c r="T50" s="195">
        <f>IF(S50&gt;90,4,IF(AND(S50&gt;80,S50&lt;=90),3,IF(AND(S50&gt;=50,S50&lt;=80),2,IF(AND(S50&gt;=10,S50&lt;50),1,0))))</f>
        <v>4</v>
      </c>
      <c r="U50" s="136">
        <v>84</v>
      </c>
      <c r="V50" s="136">
        <v>100</v>
      </c>
      <c r="W50" s="179">
        <f>IF(V50&gt;=90,2,IF(V50&gt;=80,1,0))</f>
        <v>2</v>
      </c>
      <c r="X50" s="136">
        <v>3</v>
      </c>
      <c r="Y50" s="136">
        <v>322</v>
      </c>
      <c r="Z50" s="192">
        <f>F50+J50+L50+P50+T50+W50</f>
        <v>20</v>
      </c>
      <c r="AA50" s="192">
        <f>ROUND(Z50/$Z$2*100,0)</f>
        <v>100</v>
      </c>
    </row>
    <row r="51" spans="1:27" ht="30" customHeight="1" x14ac:dyDescent="0.25">
      <c r="A51" s="193" t="s">
        <v>26</v>
      </c>
      <c r="B51" s="187">
        <v>49</v>
      </c>
      <c r="C51" s="188" t="s">
        <v>178</v>
      </c>
      <c r="D51" s="188" t="s">
        <v>354</v>
      </c>
      <c r="E51" s="178" t="s">
        <v>647</v>
      </c>
      <c r="F51" s="179">
        <f>IF(E51="23/24",2,0)</f>
        <v>2</v>
      </c>
      <c r="G51" s="136">
        <v>121</v>
      </c>
      <c r="H51" s="136">
        <v>6</v>
      </c>
      <c r="I51" s="283">
        <v>6</v>
      </c>
      <c r="J51" s="195">
        <f>IF(ABS((H51-I51)/I51)&lt;=0.1,2,IF(AND(ABS((H51-I51)/I51)&gt;0.1,ABS((H51-I51)/I51)&lt;=0.2),1,0))</f>
        <v>2</v>
      </c>
      <c r="K51" s="205">
        <v>100</v>
      </c>
      <c r="L51" s="195">
        <f>IF(K51&gt;90,4,IF(AND(K51&gt;80,K51&lt;=90),3,IF(AND(K51&gt;=50,K51&lt;=80),2,IF(AND(K51&gt;=10,K51&lt;50),1,0))))</f>
        <v>4</v>
      </c>
      <c r="M51" s="189">
        <v>2</v>
      </c>
      <c r="N51" s="223">
        <v>2</v>
      </c>
      <c r="O51" s="223">
        <v>2</v>
      </c>
      <c r="P51" s="179">
        <f>SUM(M51:O51)</f>
        <v>6</v>
      </c>
      <c r="Q51" s="223">
        <v>118</v>
      </c>
      <c r="R51" s="223">
        <v>116</v>
      </c>
      <c r="S51" s="197">
        <f>ROUND(R51/Q51*100,0)</f>
        <v>98</v>
      </c>
      <c r="T51" s="195">
        <f>IF(S51&gt;90,4,IF(AND(S51&gt;80,S51&lt;=90),3,IF(AND(S51&gt;=50,S51&lt;=80),2,IF(AND(S51&gt;=10,S51&lt;50),1,0))))</f>
        <v>4</v>
      </c>
      <c r="U51" s="136">
        <v>152</v>
      </c>
      <c r="V51" s="136">
        <v>100</v>
      </c>
      <c r="W51" s="179">
        <f>IF(V51&gt;=90,2,IF(V51&gt;=80,1,0))</f>
        <v>2</v>
      </c>
      <c r="X51" s="136">
        <v>38</v>
      </c>
      <c r="Y51" s="136">
        <v>142</v>
      </c>
      <c r="Z51" s="192">
        <f>F51+J51+L51+P51+T51+W51</f>
        <v>20</v>
      </c>
      <c r="AA51" s="192">
        <f>ROUND(Z51/$Z$2*100,0)</f>
        <v>100</v>
      </c>
    </row>
    <row r="52" spans="1:27" ht="30" customHeight="1" x14ac:dyDescent="0.25">
      <c r="A52" s="193" t="s">
        <v>27</v>
      </c>
      <c r="B52" s="225">
        <v>50</v>
      </c>
      <c r="C52" s="188" t="s">
        <v>251</v>
      </c>
      <c r="D52" s="209" t="s">
        <v>355</v>
      </c>
      <c r="E52" s="178" t="s">
        <v>647</v>
      </c>
      <c r="F52" s="195">
        <f>IF(E52="23/24",2,0)</f>
        <v>2</v>
      </c>
      <c r="G52" s="136">
        <v>123</v>
      </c>
      <c r="H52" s="136">
        <v>6</v>
      </c>
      <c r="I52" s="288">
        <v>6</v>
      </c>
      <c r="J52" s="195">
        <f>IF(ABS((H52-I52)/I52)&lt;=0.1,2,IF(AND(ABS((H52-I52)/I52)&gt;0.1,ABS((H52-I52)/I52)&lt;=0.2),1,0))</f>
        <v>2</v>
      </c>
      <c r="K52" s="205">
        <v>93.333333333333329</v>
      </c>
      <c r="L52" s="195">
        <f>IF(K52&gt;90,4,IF(AND(K52&gt;80,K52&lt;=90),3,IF(AND(K52&gt;=50,K52&lt;=80),2,IF(AND(K52&gt;=10,K52&lt;50),1,0))))</f>
        <v>4</v>
      </c>
      <c r="M52" s="189">
        <v>2</v>
      </c>
      <c r="N52" s="223">
        <v>2</v>
      </c>
      <c r="O52" s="223">
        <v>2</v>
      </c>
      <c r="P52" s="179">
        <f>SUM(M52:O52)</f>
        <v>6</v>
      </c>
      <c r="Q52" s="223">
        <v>116</v>
      </c>
      <c r="R52" s="223">
        <v>108</v>
      </c>
      <c r="S52" s="197">
        <f>ROUND(R52/Q52*100,0)</f>
        <v>93</v>
      </c>
      <c r="T52" s="195">
        <f>IF(S52&gt;90,4,IF(AND(S52&gt;80,S52&lt;=90),3,IF(AND(S52&gt;=50,S52&lt;=80),2,IF(AND(S52&gt;=10,S52&lt;50),1,0))))</f>
        <v>4</v>
      </c>
      <c r="U52" s="136">
        <v>170</v>
      </c>
      <c r="V52" s="136">
        <v>100</v>
      </c>
      <c r="W52" s="179">
        <f>IF(V52&gt;=90,2,IF(V52&gt;=80,1,0))</f>
        <v>2</v>
      </c>
      <c r="X52" s="308">
        <v>0</v>
      </c>
      <c r="Y52" s="308">
        <v>25</v>
      </c>
      <c r="Z52" s="192">
        <f>F52+J52+L52+P52+T52+W52</f>
        <v>20</v>
      </c>
      <c r="AA52" s="192">
        <f>ROUND(Z52/$Z$2*100,0)</f>
        <v>100</v>
      </c>
    </row>
    <row r="53" spans="1:27" ht="30" customHeight="1" x14ac:dyDescent="0.25">
      <c r="A53" s="193" t="s">
        <v>28</v>
      </c>
      <c r="B53" s="187">
        <v>51</v>
      </c>
      <c r="C53" s="188" t="s">
        <v>183</v>
      </c>
      <c r="D53" s="188" t="s">
        <v>360</v>
      </c>
      <c r="E53" s="178" t="s">
        <v>647</v>
      </c>
      <c r="F53" s="179">
        <f>IF(E53="23/24",2,0)</f>
        <v>2</v>
      </c>
      <c r="G53" s="136">
        <v>126</v>
      </c>
      <c r="H53" s="136">
        <v>6</v>
      </c>
      <c r="I53" s="283">
        <v>6</v>
      </c>
      <c r="J53" s="195">
        <f>IF(ABS((H53-I53)/I53)&lt;=0.1,2,IF(AND(ABS((H53-I53)/I53)&gt;0.1,ABS((H53-I53)/I53)&lt;=0.2),1,0))</f>
        <v>2</v>
      </c>
      <c r="K53" s="205">
        <v>96.666666666666671</v>
      </c>
      <c r="L53" s="195">
        <f>IF(K53&gt;90,4,IF(AND(K53&gt;80,K53&lt;=90),3,IF(AND(K53&gt;=50,K53&lt;=80),2,IF(AND(K53&gt;=10,K53&lt;50),1,0))))</f>
        <v>4</v>
      </c>
      <c r="M53" s="189">
        <v>2</v>
      </c>
      <c r="N53" s="223">
        <v>2</v>
      </c>
      <c r="O53" s="223">
        <v>2</v>
      </c>
      <c r="P53" s="179">
        <f>SUM(M53:O53)</f>
        <v>6</v>
      </c>
      <c r="Q53" s="223">
        <v>123</v>
      </c>
      <c r="R53" s="223">
        <v>123</v>
      </c>
      <c r="S53" s="197">
        <f>ROUND(R53/Q53*100,0)</f>
        <v>100</v>
      </c>
      <c r="T53" s="195">
        <f>IF(S53&gt;90,4,IF(AND(S53&gt;80,S53&lt;=90),3,IF(AND(S53&gt;=50,S53&lt;=80),2,IF(AND(S53&gt;=10,S53&lt;50),1,0))))</f>
        <v>4</v>
      </c>
      <c r="U53" s="136">
        <v>198</v>
      </c>
      <c r="V53" s="136">
        <v>100</v>
      </c>
      <c r="W53" s="179">
        <f>IF(V53&gt;=90,2,IF(V53&gt;=80,1,0))</f>
        <v>2</v>
      </c>
      <c r="X53" s="247">
        <v>11</v>
      </c>
      <c r="Y53" s="247">
        <v>58</v>
      </c>
      <c r="Z53" s="192">
        <f>F53+J53+L53+P53+T53+W53</f>
        <v>20</v>
      </c>
      <c r="AA53" s="192">
        <f>ROUND(Z53/$Z$2*100,0)</f>
        <v>100</v>
      </c>
    </row>
    <row r="54" spans="1:27" s="103" customFormat="1" ht="30" customHeight="1" x14ac:dyDescent="0.25">
      <c r="A54" s="259" t="s">
        <v>28</v>
      </c>
      <c r="B54" s="225">
        <v>52</v>
      </c>
      <c r="C54" s="172" t="s">
        <v>184</v>
      </c>
      <c r="D54" s="172" t="s">
        <v>363</v>
      </c>
      <c r="E54" s="168" t="s">
        <v>647</v>
      </c>
      <c r="F54" s="162">
        <f>IF(E54="23/24",2,0)</f>
        <v>2</v>
      </c>
      <c r="G54" s="136">
        <v>92</v>
      </c>
      <c r="H54" s="136">
        <v>5</v>
      </c>
      <c r="I54" s="285">
        <v>5</v>
      </c>
      <c r="J54" s="170">
        <f>IF(ABS((H54-I54)/I54)&lt;=0.1,2,IF(AND(ABS((H54-I54)/I54)&gt;0.1,ABS((H54-I54)/I54)&lt;=0.2),1,0))</f>
        <v>2</v>
      </c>
      <c r="K54" s="164">
        <v>93.333333333333329</v>
      </c>
      <c r="L54" s="170">
        <f>IF(K54&gt;90,4,IF(AND(K54&gt;80,K54&lt;=90),3,IF(AND(K54&gt;=50,K54&lt;=80),2,IF(AND(K54&gt;=10,K54&lt;50),1,0))))</f>
        <v>4</v>
      </c>
      <c r="M54" s="165">
        <v>2</v>
      </c>
      <c r="N54" s="223">
        <v>2</v>
      </c>
      <c r="O54" s="223">
        <v>2</v>
      </c>
      <c r="P54" s="162">
        <f>SUM(M54:O54)</f>
        <v>6</v>
      </c>
      <c r="Q54" s="223">
        <v>89</v>
      </c>
      <c r="R54" s="223">
        <v>86</v>
      </c>
      <c r="S54" s="302">
        <f>ROUND(R54/Q54*100,0)</f>
        <v>97</v>
      </c>
      <c r="T54" s="170">
        <f>IF(S54&gt;90,4,IF(AND(S54&gt;80,S54&lt;=90),3,IF(AND(S54&gt;=50,S54&lt;=80),2,IF(AND(S54&gt;=10,S54&lt;50),1,0))))</f>
        <v>4</v>
      </c>
      <c r="U54" s="136">
        <v>136</v>
      </c>
      <c r="V54" s="136">
        <v>100</v>
      </c>
      <c r="W54" s="162">
        <f>IF(V54&gt;=90,2,IF(V54&gt;=80,1,0))</f>
        <v>2</v>
      </c>
      <c r="X54" s="247">
        <v>30</v>
      </c>
      <c r="Y54" s="247">
        <v>334</v>
      </c>
      <c r="Z54" s="167">
        <f>F54+J54+L54+P54+T54+W54</f>
        <v>20</v>
      </c>
      <c r="AA54" s="167">
        <f>ROUND(Z54/$Z$2*100,0)</f>
        <v>100</v>
      </c>
    </row>
    <row r="55" spans="1:27" s="103" customFormat="1" ht="30" customHeight="1" x14ac:dyDescent="0.25">
      <c r="A55" s="259" t="s">
        <v>28</v>
      </c>
      <c r="B55" s="187">
        <v>53</v>
      </c>
      <c r="C55" s="172" t="s">
        <v>188</v>
      </c>
      <c r="D55" s="172" t="s">
        <v>356</v>
      </c>
      <c r="E55" s="168" t="s">
        <v>647</v>
      </c>
      <c r="F55" s="162">
        <f>IF(E55="23/24",2,0)</f>
        <v>2</v>
      </c>
      <c r="G55" s="136">
        <v>25</v>
      </c>
      <c r="H55" s="136">
        <v>2</v>
      </c>
      <c r="I55" s="274">
        <v>2</v>
      </c>
      <c r="J55" s="170">
        <f>IF(ABS((H55-I55)/I55)&lt;=0.1,2,IF(AND(ABS((H55-I55)/I55)&gt;0.1,ABS((H55-I55)/I55)&lt;=0.2),1,0))</f>
        <v>2</v>
      </c>
      <c r="K55" s="164">
        <v>100</v>
      </c>
      <c r="L55" s="170">
        <f>IF(K55&gt;90,4,IF(AND(K55&gt;80,K55&lt;=90),3,IF(AND(K55&gt;=50,K55&lt;=80),2,IF(AND(K55&gt;=10,K55&lt;50),1,0))))</f>
        <v>4</v>
      </c>
      <c r="M55" s="165">
        <v>2</v>
      </c>
      <c r="N55" s="223">
        <v>2</v>
      </c>
      <c r="O55" s="223">
        <v>2</v>
      </c>
      <c r="P55" s="162">
        <f>SUM(M55:O55)</f>
        <v>6</v>
      </c>
      <c r="Q55" s="223">
        <v>25</v>
      </c>
      <c r="R55" s="223">
        <v>25</v>
      </c>
      <c r="S55" s="302">
        <f>ROUND(R55/Q55*100,0)</f>
        <v>100</v>
      </c>
      <c r="T55" s="170">
        <f>IF(S55&gt;90,4,IF(AND(S55&gt;80,S55&lt;=90),3,IF(AND(S55&gt;=50,S55&lt;=80),2,IF(AND(S55&gt;=10,S55&lt;50),1,0))))</f>
        <v>4</v>
      </c>
      <c r="U55" s="136">
        <v>25</v>
      </c>
      <c r="V55" s="136">
        <v>100</v>
      </c>
      <c r="W55" s="162">
        <f>IF(V55&gt;=90,2,IF(V55&gt;=80,1,0))</f>
        <v>2</v>
      </c>
      <c r="X55" s="247">
        <v>3</v>
      </c>
      <c r="Y55" s="247">
        <v>80</v>
      </c>
      <c r="Z55" s="167">
        <f>F55+J55+L55+P55+T55+W55</f>
        <v>20</v>
      </c>
      <c r="AA55" s="167">
        <f>ROUND(Z55/$Z$2*100,0)</f>
        <v>100</v>
      </c>
    </row>
    <row r="56" spans="1:27" s="103" customFormat="1" ht="30" customHeight="1" x14ac:dyDescent="0.25">
      <c r="A56" s="259" t="s">
        <v>28</v>
      </c>
      <c r="B56" s="225">
        <v>54</v>
      </c>
      <c r="C56" s="172" t="s">
        <v>189</v>
      </c>
      <c r="D56" s="172" t="s">
        <v>361</v>
      </c>
      <c r="E56" s="168" t="s">
        <v>647</v>
      </c>
      <c r="F56" s="162">
        <f>IF(E56="23/24",2,0)</f>
        <v>2</v>
      </c>
      <c r="G56" s="136">
        <v>6</v>
      </c>
      <c r="H56" s="136">
        <v>1</v>
      </c>
      <c r="I56" s="274">
        <v>1</v>
      </c>
      <c r="J56" s="170">
        <f>IF(ABS((H56-I56)/I56)&lt;=0.1,2,IF(AND(ABS((H56-I56)/I56)&gt;0.1,ABS((H56-I56)/I56)&lt;=0.2),1,0))</f>
        <v>2</v>
      </c>
      <c r="K56" s="164">
        <v>93.333333333333329</v>
      </c>
      <c r="L56" s="170">
        <f>IF(K56&gt;90,4,IF(AND(K56&gt;80,K56&lt;=90),3,IF(AND(K56&gt;=50,K56&lt;=80),2,IF(AND(K56&gt;=10,K56&lt;50),1,0))))</f>
        <v>4</v>
      </c>
      <c r="M56" s="165">
        <v>2</v>
      </c>
      <c r="N56" s="223">
        <v>2</v>
      </c>
      <c r="O56" s="223">
        <v>2</v>
      </c>
      <c r="P56" s="162">
        <f>SUM(M56:O56)</f>
        <v>6</v>
      </c>
      <c r="Q56" s="223">
        <v>5</v>
      </c>
      <c r="R56" s="223">
        <v>5</v>
      </c>
      <c r="S56" s="302">
        <f>ROUND(R56/Q56*100,0)</f>
        <v>100</v>
      </c>
      <c r="T56" s="170">
        <f>IF(S56&gt;90,4,IF(AND(S56&gt;80,S56&lt;=90),3,IF(AND(S56&gt;=50,S56&lt;=80),2,IF(AND(S56&gt;=10,S56&lt;50),1,0))))</f>
        <v>4</v>
      </c>
      <c r="U56" s="136">
        <v>6</v>
      </c>
      <c r="V56" s="136">
        <v>100</v>
      </c>
      <c r="W56" s="162">
        <f>IF(V56&gt;=90,2,IF(V56&gt;=80,1,0))</f>
        <v>2</v>
      </c>
      <c r="X56" s="247">
        <v>0</v>
      </c>
      <c r="Y56" s="247">
        <v>69</v>
      </c>
      <c r="Z56" s="167">
        <f>F56+J56+L56+P56+T56+W56</f>
        <v>20</v>
      </c>
      <c r="AA56" s="167">
        <f>ROUND(Z56/$Z$2*100,0)</f>
        <v>100</v>
      </c>
    </row>
    <row r="57" spans="1:27" s="103" customFormat="1" ht="30" customHeight="1" x14ac:dyDescent="0.25">
      <c r="A57" s="259" t="s">
        <v>28</v>
      </c>
      <c r="B57" s="187">
        <v>55</v>
      </c>
      <c r="C57" s="172" t="s">
        <v>187</v>
      </c>
      <c r="D57" s="172" t="s">
        <v>362</v>
      </c>
      <c r="E57" s="168" t="s">
        <v>647</v>
      </c>
      <c r="F57" s="162">
        <f>IF(E57="23/24",2,0)</f>
        <v>2</v>
      </c>
      <c r="G57" s="136">
        <v>20</v>
      </c>
      <c r="H57" s="136">
        <v>1</v>
      </c>
      <c r="I57" s="274">
        <v>1</v>
      </c>
      <c r="J57" s="170">
        <f>IF(ABS((H57-I57)/I57)&lt;=0.1,2,IF(AND(ABS((H57-I57)/I57)&gt;0.1,ABS((H57-I57)/I57)&lt;=0.2),1,0))</f>
        <v>2</v>
      </c>
      <c r="K57" s="164">
        <v>93.333333333333329</v>
      </c>
      <c r="L57" s="170">
        <f>IF(K57&gt;90,4,IF(AND(K57&gt;80,K57&lt;=90),3,IF(AND(K57&gt;=50,K57&lt;=80),2,IF(AND(K57&gt;=10,K57&lt;50),1,0))))</f>
        <v>4</v>
      </c>
      <c r="M57" s="165">
        <v>2</v>
      </c>
      <c r="N57" s="223">
        <v>2</v>
      </c>
      <c r="O57" s="223">
        <v>2</v>
      </c>
      <c r="P57" s="162">
        <f>SUM(M57:O57)</f>
        <v>6</v>
      </c>
      <c r="Q57" s="223">
        <v>20</v>
      </c>
      <c r="R57" s="223">
        <v>19</v>
      </c>
      <c r="S57" s="302">
        <f>ROUND(R57/Q57*100,0)</f>
        <v>95</v>
      </c>
      <c r="T57" s="170">
        <f>IF(S57&gt;90,4,IF(AND(S57&gt;80,S57&lt;=90),3,IF(AND(S57&gt;=50,S57&lt;=80),2,IF(AND(S57&gt;=10,S57&lt;50),1,0))))</f>
        <v>4</v>
      </c>
      <c r="U57" s="136">
        <v>21</v>
      </c>
      <c r="V57" s="136">
        <v>100</v>
      </c>
      <c r="W57" s="162">
        <f>IF(V57&gt;=90,2,IF(V57&gt;=80,1,0))</f>
        <v>2</v>
      </c>
      <c r="X57" s="247">
        <v>0</v>
      </c>
      <c r="Y57" s="247">
        <v>25</v>
      </c>
      <c r="Z57" s="167">
        <f>F57+J57+L57+P57+T57+W57</f>
        <v>20</v>
      </c>
      <c r="AA57" s="167">
        <f>ROUND(Z57/$Z$2*100,0)</f>
        <v>100</v>
      </c>
    </row>
    <row r="58" spans="1:27" s="103" customFormat="1" ht="30" customHeight="1" x14ac:dyDescent="0.25">
      <c r="A58" s="259" t="s">
        <v>28</v>
      </c>
      <c r="B58" s="225">
        <v>56</v>
      </c>
      <c r="C58" s="172" t="s">
        <v>186</v>
      </c>
      <c r="D58" s="172" t="s">
        <v>358</v>
      </c>
      <c r="E58" s="168" t="s">
        <v>647</v>
      </c>
      <c r="F58" s="162">
        <f>IF(E58="23/24",2,0)</f>
        <v>2</v>
      </c>
      <c r="G58" s="136">
        <v>25</v>
      </c>
      <c r="H58" s="136">
        <v>2</v>
      </c>
      <c r="I58" s="274">
        <v>2</v>
      </c>
      <c r="J58" s="170">
        <f>IF(ABS((H58-I58)/I58)&lt;=0.1,2,IF(AND(ABS((H58-I58)/I58)&gt;0.1,ABS((H58-I58)/I58)&lt;=0.2),1,0))</f>
        <v>2</v>
      </c>
      <c r="K58" s="164">
        <v>98.333333333333329</v>
      </c>
      <c r="L58" s="170">
        <f>IF(K58&gt;90,4,IF(AND(K58&gt;80,K58&lt;=90),3,IF(AND(K58&gt;=50,K58&lt;=80),2,IF(AND(K58&gt;=10,K58&lt;50),1,0))))</f>
        <v>4</v>
      </c>
      <c r="M58" s="165">
        <v>2</v>
      </c>
      <c r="N58" s="223">
        <v>2</v>
      </c>
      <c r="O58" s="223">
        <v>2</v>
      </c>
      <c r="P58" s="162">
        <f>SUM(M58:O58)</f>
        <v>6</v>
      </c>
      <c r="Q58" s="223">
        <v>25</v>
      </c>
      <c r="R58" s="223">
        <v>25</v>
      </c>
      <c r="S58" s="302">
        <f>ROUND(R58/Q58*100,0)</f>
        <v>100</v>
      </c>
      <c r="T58" s="170">
        <f>IF(S58&gt;90,4,IF(AND(S58&gt;80,S58&lt;=90),3,IF(AND(S58&gt;=50,S58&lt;=80),2,IF(AND(S58&gt;=10,S58&lt;50),1,0))))</f>
        <v>4</v>
      </c>
      <c r="U58" s="136">
        <v>23</v>
      </c>
      <c r="V58" s="136">
        <v>100</v>
      </c>
      <c r="W58" s="162">
        <f>IF(V58&gt;=90,2,IF(V58&gt;=80,1,0))</f>
        <v>2</v>
      </c>
      <c r="X58" s="247">
        <v>0</v>
      </c>
      <c r="Y58" s="247">
        <v>57</v>
      </c>
      <c r="Z58" s="167">
        <f>F58+J58+L58+P58+T58+W58</f>
        <v>20</v>
      </c>
      <c r="AA58" s="167">
        <f>ROUND(Z58/$Z$2*100,0)</f>
        <v>100</v>
      </c>
    </row>
    <row r="59" spans="1:27" s="103" customFormat="1" ht="30" customHeight="1" x14ac:dyDescent="0.25">
      <c r="A59" s="259" t="s">
        <v>28</v>
      </c>
      <c r="B59" s="187">
        <v>57</v>
      </c>
      <c r="C59" s="172" t="s">
        <v>185</v>
      </c>
      <c r="D59" s="172" t="s">
        <v>359</v>
      </c>
      <c r="E59" s="168" t="s">
        <v>647</v>
      </c>
      <c r="F59" s="162">
        <f>IF(E59="23/24",2,0)</f>
        <v>2</v>
      </c>
      <c r="G59" s="136">
        <v>157</v>
      </c>
      <c r="H59" s="136">
        <v>10</v>
      </c>
      <c r="I59" s="282">
        <v>10</v>
      </c>
      <c r="J59" s="170">
        <f>IF(ABS((H59-I59)/I59)&lt;=0.1,2,IF(AND(ABS((H59-I59)/I59)&gt;0.1,ABS((H59-I59)/I59)&lt;=0.2),1,0))</f>
        <v>2</v>
      </c>
      <c r="K59" s="164">
        <v>96.666666666666671</v>
      </c>
      <c r="L59" s="170">
        <f>IF(K59&gt;90,4,IF(AND(K59&gt;80,K59&lt;=90),3,IF(AND(K59&gt;=50,K59&lt;=80),2,IF(AND(K59&gt;=10,K59&lt;50),1,0))))</f>
        <v>4</v>
      </c>
      <c r="M59" s="165">
        <v>2</v>
      </c>
      <c r="N59" s="223">
        <v>2</v>
      </c>
      <c r="O59" s="223">
        <v>2</v>
      </c>
      <c r="P59" s="162">
        <f>SUM(M59:O59)</f>
        <v>6</v>
      </c>
      <c r="Q59" s="223">
        <v>156</v>
      </c>
      <c r="R59" s="223">
        <v>156</v>
      </c>
      <c r="S59" s="302">
        <f>ROUND(R59/Q59*100,0)</f>
        <v>100</v>
      </c>
      <c r="T59" s="170">
        <f>IF(S59&gt;90,4,IF(AND(S59&gt;80,S59&lt;=90),3,IF(AND(S59&gt;=50,S59&lt;=80),2,IF(AND(S59&gt;=10,S59&lt;50),1,0))))</f>
        <v>4</v>
      </c>
      <c r="U59" s="136">
        <v>218</v>
      </c>
      <c r="V59" s="136">
        <v>100</v>
      </c>
      <c r="W59" s="162">
        <f>IF(V59&gt;=90,2,IF(V59&gt;=80,1,0))</f>
        <v>2</v>
      </c>
      <c r="X59" s="247">
        <v>14</v>
      </c>
      <c r="Y59" s="247">
        <v>129</v>
      </c>
      <c r="Z59" s="167">
        <f>F59+J59+L59+P59+T59+W59</f>
        <v>20</v>
      </c>
      <c r="AA59" s="167">
        <f>ROUND(Z59/$Z$2*100,0)</f>
        <v>100</v>
      </c>
    </row>
    <row r="60" spans="1:27" s="103" customFormat="1" ht="30" customHeight="1" x14ac:dyDescent="0.25">
      <c r="A60" s="173" t="s">
        <v>29</v>
      </c>
      <c r="B60" s="225">
        <v>58</v>
      </c>
      <c r="C60" s="172" t="s">
        <v>193</v>
      </c>
      <c r="D60" s="172" t="s">
        <v>365</v>
      </c>
      <c r="E60" s="168" t="s">
        <v>647</v>
      </c>
      <c r="F60" s="162">
        <f>IF(E60="23/24",2,0)</f>
        <v>2</v>
      </c>
      <c r="G60" s="136">
        <v>38</v>
      </c>
      <c r="H60" s="136">
        <v>2</v>
      </c>
      <c r="I60" s="286">
        <v>2</v>
      </c>
      <c r="J60" s="170">
        <f>IF(ABS((H60-I60)/I60)&lt;=0.1,2,IF(AND(ABS((H60-I60)/I60)&gt;0.1,ABS((H60-I60)/I60)&lt;=0.2),1,0))</f>
        <v>2</v>
      </c>
      <c r="K60" s="164">
        <v>91.7</v>
      </c>
      <c r="L60" s="170">
        <f>IF(K60&gt;90,4,IF(AND(K60&gt;80,K60&lt;=90),3,IF(AND(K60&gt;=50,K60&lt;=80),2,IF(AND(K60&gt;=10,K60&lt;50),1,0))))</f>
        <v>4</v>
      </c>
      <c r="M60" s="165">
        <v>2</v>
      </c>
      <c r="N60" s="223">
        <v>2</v>
      </c>
      <c r="O60" s="223">
        <v>2</v>
      </c>
      <c r="P60" s="162">
        <f>SUM(M60:O60)</f>
        <v>6</v>
      </c>
      <c r="Q60" s="298">
        <v>36</v>
      </c>
      <c r="R60" s="298">
        <v>33</v>
      </c>
      <c r="S60" s="171">
        <f>ROUND(R60/Q60*100,0)</f>
        <v>92</v>
      </c>
      <c r="T60" s="170">
        <f>IF(S60&gt;90,4,IF(AND(S60&gt;80,S60&lt;=90),3,IF(AND(S60&gt;=50,S60&lt;=80),2,IF(AND(S60&gt;=10,S60&lt;50),1,0))))</f>
        <v>4</v>
      </c>
      <c r="U60" s="136">
        <v>34</v>
      </c>
      <c r="V60" s="136">
        <v>100</v>
      </c>
      <c r="W60" s="162">
        <f>IF(V60&gt;=90,2,IF(V60&gt;=80,1,0))</f>
        <v>2</v>
      </c>
      <c r="X60" s="247">
        <v>12</v>
      </c>
      <c r="Y60" s="247">
        <v>39</v>
      </c>
      <c r="Z60" s="167">
        <f>F60+J60+L60+P60+T60+W60</f>
        <v>20</v>
      </c>
      <c r="AA60" s="167">
        <f>ROUND(Z60/$Z$2*100,0)</f>
        <v>100</v>
      </c>
    </row>
    <row r="61" spans="1:27" s="103" customFormat="1" ht="30" customHeight="1" x14ac:dyDescent="0.25">
      <c r="A61" s="173" t="s">
        <v>29</v>
      </c>
      <c r="B61" s="187">
        <v>59</v>
      </c>
      <c r="C61" s="172" t="s">
        <v>190</v>
      </c>
      <c r="D61" s="172" t="s">
        <v>252</v>
      </c>
      <c r="E61" s="168" t="s">
        <v>647</v>
      </c>
      <c r="F61" s="162">
        <f>IF(E61="23/24",2,0)</f>
        <v>2</v>
      </c>
      <c r="G61" s="136">
        <v>61</v>
      </c>
      <c r="H61" s="136">
        <v>3</v>
      </c>
      <c r="I61" s="286">
        <v>3</v>
      </c>
      <c r="J61" s="170">
        <f>IF(ABS((H61-I61)/I61)&lt;=0.1,2,IF(AND(ABS((H61-I61)/I61)&gt;0.1,ABS((H61-I61)/I61)&lt;=0.2),1,0))</f>
        <v>2</v>
      </c>
      <c r="K61" s="164">
        <v>96.7</v>
      </c>
      <c r="L61" s="170">
        <f>IF(K61&gt;90,4,IF(AND(K61&gt;80,K61&lt;=90),3,IF(AND(K61&gt;=50,K61&lt;=80),2,IF(AND(K61&gt;=10,K61&lt;50),1,0))))</f>
        <v>4</v>
      </c>
      <c r="M61" s="165">
        <v>2</v>
      </c>
      <c r="N61" s="223">
        <v>2</v>
      </c>
      <c r="O61" s="223">
        <v>2</v>
      </c>
      <c r="P61" s="162">
        <f>SUM(M61:O61)</f>
        <v>6</v>
      </c>
      <c r="Q61" s="298">
        <v>61</v>
      </c>
      <c r="R61" s="298">
        <v>61</v>
      </c>
      <c r="S61" s="171">
        <f>ROUND(R61/Q61*100,0)</f>
        <v>100</v>
      </c>
      <c r="T61" s="170">
        <f>IF(S61&gt;90,4,IF(AND(S61&gt;80,S61&lt;=90),3,IF(AND(S61&gt;=50,S61&lt;=80),2,IF(AND(S61&gt;=10,S61&lt;50),1,0))))</f>
        <v>4</v>
      </c>
      <c r="U61" s="136">
        <v>79</v>
      </c>
      <c r="V61" s="136">
        <v>100</v>
      </c>
      <c r="W61" s="162">
        <f>IF(V61&gt;=90,2,IF(V61&gt;=80,1,0))</f>
        <v>2</v>
      </c>
      <c r="X61" s="247">
        <v>14</v>
      </c>
      <c r="Y61" s="247">
        <v>34</v>
      </c>
      <c r="Z61" s="167">
        <f>F61+J61+L61+P61+T61+W61</f>
        <v>20</v>
      </c>
      <c r="AA61" s="167">
        <f>ROUND(Z61/$Z$2*100,0)</f>
        <v>100</v>
      </c>
    </row>
    <row r="62" spans="1:27" s="1" customFormat="1" ht="25.5" x14ac:dyDescent="0.25">
      <c r="A62" s="265" t="s">
        <v>29</v>
      </c>
      <c r="B62" s="225">
        <v>60</v>
      </c>
      <c r="C62" s="188" t="s">
        <v>194</v>
      </c>
      <c r="D62" s="188" t="s">
        <v>366</v>
      </c>
      <c r="E62" s="178" t="s">
        <v>647</v>
      </c>
      <c r="F62" s="179">
        <f>IF(E62="23/24",2,0)</f>
        <v>2</v>
      </c>
      <c r="G62" s="136">
        <v>70</v>
      </c>
      <c r="H62" s="136">
        <v>3</v>
      </c>
      <c r="I62" s="275">
        <v>3</v>
      </c>
      <c r="J62" s="170">
        <f>IF(ABS((H62-I62)/I62)&lt;=0.1,2,IF(AND(ABS((H62-I62)/I62)&gt;0.1,ABS((H62-I62)/I62)&lt;=0.2),1,0))</f>
        <v>2</v>
      </c>
      <c r="K62" s="205">
        <v>93.3</v>
      </c>
      <c r="L62" s="195">
        <f>IF(K62&gt;90,4,IF(AND(K62&gt;80,K62&lt;=90),3,IF(AND(K62&gt;=50,K62&lt;=80),2,IF(AND(K62&gt;=10,K62&lt;50),1,0))))</f>
        <v>4</v>
      </c>
      <c r="M62" s="189">
        <v>2</v>
      </c>
      <c r="N62" s="223">
        <v>2</v>
      </c>
      <c r="O62" s="223">
        <v>2</v>
      </c>
      <c r="P62" s="179">
        <f>SUM(M62:O62)</f>
        <v>6</v>
      </c>
      <c r="Q62" s="298">
        <v>67</v>
      </c>
      <c r="R62" s="298">
        <v>67</v>
      </c>
      <c r="S62" s="303">
        <f>ROUND(R62/Q62*100,0)</f>
        <v>100</v>
      </c>
      <c r="T62" s="195">
        <f>IF(S62&gt;90,4,IF(AND(S62&gt;80,S62&lt;=90),3,IF(AND(S62&gt;=50,S62&lt;=80),2,IF(AND(S62&gt;=10,S62&lt;50),1,0))))</f>
        <v>4</v>
      </c>
      <c r="U62" s="136">
        <v>69</v>
      </c>
      <c r="V62" s="136">
        <v>100</v>
      </c>
      <c r="W62" s="179">
        <f>IF(V62&gt;=90,2,IF(V62&gt;=80,1,0))</f>
        <v>2</v>
      </c>
      <c r="X62" s="247">
        <v>5</v>
      </c>
      <c r="Y62" s="247">
        <v>91</v>
      </c>
      <c r="Z62" s="192">
        <f>F62+J62+L62+P62+T62+W62</f>
        <v>20</v>
      </c>
      <c r="AA62" s="192">
        <f>ROUND(Z62/$Z$2*100,0)</f>
        <v>100</v>
      </c>
    </row>
    <row r="63" spans="1:27" ht="30" customHeight="1" x14ac:dyDescent="0.25">
      <c r="A63" s="265" t="s">
        <v>29</v>
      </c>
      <c r="B63" s="187">
        <v>61</v>
      </c>
      <c r="C63" s="188" t="s">
        <v>191</v>
      </c>
      <c r="D63" s="188" t="s">
        <v>253</v>
      </c>
      <c r="E63" s="178" t="s">
        <v>647</v>
      </c>
      <c r="F63" s="179">
        <f>IF(E63="23/24",2,0)</f>
        <v>2</v>
      </c>
      <c r="G63" s="136">
        <v>139</v>
      </c>
      <c r="H63" s="136">
        <v>7</v>
      </c>
      <c r="I63" s="275">
        <v>7</v>
      </c>
      <c r="J63" s="170">
        <f>IF(ABS((H63-I63)/I63)&lt;=0.1,2,IF(AND(ABS((H63-I63)/I63)&gt;0.1,ABS((H63-I63)/I63)&lt;=0.2),1,0))</f>
        <v>2</v>
      </c>
      <c r="K63" s="205">
        <v>91.7</v>
      </c>
      <c r="L63" s="195">
        <f>IF(K63&gt;90,4,IF(AND(K63&gt;80,K63&lt;=90),3,IF(AND(K63&gt;=50,K63&lt;=80),2,IF(AND(K63&gt;=10,K63&lt;50),1,0))))</f>
        <v>4</v>
      </c>
      <c r="M63" s="189">
        <v>2</v>
      </c>
      <c r="N63" s="223">
        <v>2</v>
      </c>
      <c r="O63" s="223">
        <v>2</v>
      </c>
      <c r="P63" s="179">
        <f>SUM(M63:O63)</f>
        <v>6</v>
      </c>
      <c r="Q63" s="298">
        <v>136</v>
      </c>
      <c r="R63" s="298">
        <v>136</v>
      </c>
      <c r="S63" s="303">
        <f>ROUND(R63/Q63*100,0)</f>
        <v>100</v>
      </c>
      <c r="T63" s="195">
        <f>IF(S63&gt;90,4,IF(AND(S63&gt;80,S63&lt;=90),3,IF(AND(S63&gt;=50,S63&lt;=80),2,IF(AND(S63&gt;=10,S63&lt;50),1,0))))</f>
        <v>4</v>
      </c>
      <c r="U63" s="136">
        <v>193</v>
      </c>
      <c r="V63" s="136">
        <v>100</v>
      </c>
      <c r="W63" s="179">
        <f>IF(V63&gt;=90,2,IF(V63&gt;=80,1,0))</f>
        <v>2</v>
      </c>
      <c r="X63" s="247">
        <v>26</v>
      </c>
      <c r="Y63" s="247">
        <v>119</v>
      </c>
      <c r="Z63" s="192">
        <f>F63+J63+L63+P63+T63+W63</f>
        <v>20</v>
      </c>
      <c r="AA63" s="192">
        <f>ROUND(Z63/$Z$2*100,0)</f>
        <v>100</v>
      </c>
    </row>
    <row r="64" spans="1:27" ht="30" customHeight="1" x14ac:dyDescent="0.25">
      <c r="A64" s="193" t="s">
        <v>30</v>
      </c>
      <c r="B64" s="225">
        <v>62</v>
      </c>
      <c r="C64" s="188" t="s">
        <v>476</v>
      </c>
      <c r="D64" s="188" t="s">
        <v>451</v>
      </c>
      <c r="E64" s="178" t="s">
        <v>647</v>
      </c>
      <c r="F64" s="179">
        <f>IF(E64="23/24",2,0)</f>
        <v>2</v>
      </c>
      <c r="G64" s="136">
        <v>58</v>
      </c>
      <c r="H64" s="136">
        <v>3</v>
      </c>
      <c r="I64" s="199">
        <v>3</v>
      </c>
      <c r="J64" s="170">
        <f>IF(ABS((H64-I64)/I64)&lt;=0.1,2,IF(AND(ABS((H64-I64)/I64)&gt;0.1,ABS((H64-I64)/I64)&lt;=0.2),1,0))</f>
        <v>2</v>
      </c>
      <c r="K64" s="196">
        <v>93.333333333333329</v>
      </c>
      <c r="L64" s="195">
        <f>IF(K64&gt;90,4,IF(AND(K64&gt;80,K64&lt;=90),3,IF(AND(K64&gt;=50,K64&lt;=80),2,IF(AND(K64&gt;=10,K64&lt;50),1,0))))</f>
        <v>4</v>
      </c>
      <c r="M64" s="189">
        <v>2</v>
      </c>
      <c r="N64" s="223">
        <v>2</v>
      </c>
      <c r="O64" s="223">
        <v>2</v>
      </c>
      <c r="P64" s="179">
        <f>SUM(M64:O64)</f>
        <v>6</v>
      </c>
      <c r="Q64" s="298">
        <v>58</v>
      </c>
      <c r="R64" s="298">
        <v>58</v>
      </c>
      <c r="S64" s="197">
        <f>ROUND(R64/Q64*100,0)</f>
        <v>100</v>
      </c>
      <c r="T64" s="195">
        <f>IF(S64&gt;90,4,IF(AND(S64&gt;80,S64&lt;=90),3,IF(AND(S64&gt;=50,S64&lt;=80),2,IF(AND(S64&gt;=10,S64&lt;50),1,0))))</f>
        <v>4</v>
      </c>
      <c r="U64" s="136">
        <v>48</v>
      </c>
      <c r="V64" s="136">
        <v>100</v>
      </c>
      <c r="W64" s="179">
        <f>IF(V64&gt;=90,2,IF(V64&gt;=80,1,0))</f>
        <v>2</v>
      </c>
      <c r="X64" s="247">
        <v>38</v>
      </c>
      <c r="Y64" s="247">
        <v>295</v>
      </c>
      <c r="Z64" s="192">
        <f>F64+J64+L64+P64+T64+W64</f>
        <v>20</v>
      </c>
      <c r="AA64" s="192">
        <f>ROUND(Z64/$Z$2*100,0)</f>
        <v>100</v>
      </c>
    </row>
    <row r="65" spans="1:27" ht="30" customHeight="1" x14ac:dyDescent="0.25">
      <c r="A65" s="193" t="s">
        <v>30</v>
      </c>
      <c r="B65" s="187">
        <v>63</v>
      </c>
      <c r="C65" s="188" t="s">
        <v>196</v>
      </c>
      <c r="D65" s="188" t="s">
        <v>368</v>
      </c>
      <c r="E65" s="178" t="s">
        <v>647</v>
      </c>
      <c r="F65" s="179">
        <f>IF(E65="23/24",2,0)</f>
        <v>2</v>
      </c>
      <c r="G65" s="136">
        <v>116</v>
      </c>
      <c r="H65" s="136">
        <v>6</v>
      </c>
      <c r="I65" s="199">
        <v>6</v>
      </c>
      <c r="J65" s="170">
        <f>IF(ABS((H65-I65)/I65)&lt;=0.1,2,IF(AND(ABS((H65-I65)/I65)&gt;0.1,ABS((H65-I65)/I65)&lt;=0.2),1,0))</f>
        <v>2</v>
      </c>
      <c r="K65" s="196">
        <v>95</v>
      </c>
      <c r="L65" s="195">
        <f>IF(K65&gt;90,4,IF(AND(K65&gt;80,K65&lt;=90),3,IF(AND(K65&gt;=50,K65&lt;=80),2,IF(AND(K65&gt;=10,K65&lt;50),1,0))))</f>
        <v>4</v>
      </c>
      <c r="M65" s="189">
        <v>2</v>
      </c>
      <c r="N65" s="223">
        <v>2</v>
      </c>
      <c r="O65" s="223">
        <v>2</v>
      </c>
      <c r="P65" s="179">
        <f>SUM(M65:O65)</f>
        <v>6</v>
      </c>
      <c r="Q65" s="298">
        <v>116</v>
      </c>
      <c r="R65" s="298">
        <v>114</v>
      </c>
      <c r="S65" s="197">
        <f>ROUND(R65/Q65*100,0)</f>
        <v>98</v>
      </c>
      <c r="T65" s="195">
        <f>IF(S65&gt;90,4,IF(AND(S65&gt;80,S65&lt;=90),3,IF(AND(S65&gt;=50,S65&lt;=80),2,IF(AND(S65&gt;=10,S65&lt;50),1,0))))</f>
        <v>4</v>
      </c>
      <c r="U65" s="136">
        <v>125</v>
      </c>
      <c r="V65" s="136">
        <v>100</v>
      </c>
      <c r="W65" s="179">
        <f>IF(V65&gt;=90,2,IF(V65&gt;=80,1,0))</f>
        <v>2</v>
      </c>
      <c r="X65" s="247">
        <v>14</v>
      </c>
      <c r="Y65" s="247">
        <v>108</v>
      </c>
      <c r="Z65" s="192">
        <f>F65+J65+L65+P65+T65+W65</f>
        <v>20</v>
      </c>
      <c r="AA65" s="192">
        <f>ROUND(Z65/$Z$2*100,0)</f>
        <v>100</v>
      </c>
    </row>
    <row r="66" spans="1:27" ht="30" customHeight="1" x14ac:dyDescent="0.25">
      <c r="A66" s="193" t="s">
        <v>30</v>
      </c>
      <c r="B66" s="225">
        <v>64</v>
      </c>
      <c r="C66" s="188" t="s">
        <v>202</v>
      </c>
      <c r="D66" s="188" t="s">
        <v>446</v>
      </c>
      <c r="E66" s="178" t="s">
        <v>647</v>
      </c>
      <c r="F66" s="179">
        <f>IF(E66="23/24",2,0)</f>
        <v>2</v>
      </c>
      <c r="G66" s="136">
        <v>18</v>
      </c>
      <c r="H66" s="136">
        <v>2</v>
      </c>
      <c r="I66" s="199">
        <v>2</v>
      </c>
      <c r="J66" s="170">
        <f>IF(ABS((H66-I66)/I66)&lt;=0.1,2,IF(AND(ABS((H66-I66)/I66)&gt;0.1,ABS((H66-I66)/I66)&lt;=0.2),1,0))</f>
        <v>2</v>
      </c>
      <c r="K66" s="196">
        <v>93.333333333333329</v>
      </c>
      <c r="L66" s="195">
        <f>IF(K66&gt;90,4,IF(AND(K66&gt;80,K66&lt;=90),3,IF(AND(K66&gt;=50,K66&lt;=80),2,IF(AND(K66&gt;=10,K66&lt;50),1,0))))</f>
        <v>4</v>
      </c>
      <c r="M66" s="189">
        <v>2</v>
      </c>
      <c r="N66" s="223">
        <v>2</v>
      </c>
      <c r="O66" s="223">
        <v>2</v>
      </c>
      <c r="P66" s="179">
        <f>SUM(M66:O66)</f>
        <v>6</v>
      </c>
      <c r="Q66" s="298">
        <v>18</v>
      </c>
      <c r="R66" s="298">
        <v>18</v>
      </c>
      <c r="S66" s="197">
        <f>ROUND(R66/Q66*100,0)</f>
        <v>100</v>
      </c>
      <c r="T66" s="195">
        <f>IF(S66&gt;90,4,IF(AND(S66&gt;80,S66&lt;=90),3,IF(AND(S66&gt;=50,S66&lt;=80),2,IF(AND(S66&gt;=10,S66&lt;50),1,0))))</f>
        <v>4</v>
      </c>
      <c r="U66" s="136">
        <v>18</v>
      </c>
      <c r="V66" s="136">
        <v>100</v>
      </c>
      <c r="W66" s="179">
        <f>IF(V66&gt;=90,2,IF(V66&gt;=80,1,0))</f>
        <v>2</v>
      </c>
      <c r="X66" s="247">
        <v>20</v>
      </c>
      <c r="Y66" s="247">
        <v>6</v>
      </c>
      <c r="Z66" s="192">
        <f>F66+J66+L66+P66+T66+W66</f>
        <v>20</v>
      </c>
      <c r="AA66" s="192">
        <f>ROUND(Z66/$Z$2*100,0)</f>
        <v>100</v>
      </c>
    </row>
    <row r="67" spans="1:27" ht="30" customHeight="1" x14ac:dyDescent="0.25">
      <c r="A67" s="193" t="s">
        <v>30</v>
      </c>
      <c r="B67" s="187">
        <v>65</v>
      </c>
      <c r="C67" s="188" t="s">
        <v>452</v>
      </c>
      <c r="D67" s="188" t="s">
        <v>453</v>
      </c>
      <c r="E67" s="178" t="s">
        <v>647</v>
      </c>
      <c r="F67" s="179">
        <f>IF(E67="23/24",2,0)</f>
        <v>2</v>
      </c>
      <c r="G67" s="136">
        <v>12</v>
      </c>
      <c r="H67" s="136">
        <v>1</v>
      </c>
      <c r="I67" s="199">
        <v>1</v>
      </c>
      <c r="J67" s="170">
        <f>IF(ABS((H67-I67)/I67)&lt;=0.1,2,IF(AND(ABS((H67-I67)/I67)&gt;0.1,ABS((H67-I67)/I67)&lt;=0.2),1,0))</f>
        <v>2</v>
      </c>
      <c r="K67" s="196">
        <v>93.333333333333329</v>
      </c>
      <c r="L67" s="195">
        <f>IF(K67&gt;90,4,IF(AND(K67&gt;80,K67&lt;=90),3,IF(AND(K67&gt;=50,K67&lt;=80),2,IF(AND(K67&gt;=10,K67&lt;50),1,0))))</f>
        <v>4</v>
      </c>
      <c r="M67" s="189">
        <v>2</v>
      </c>
      <c r="N67" s="223">
        <v>2</v>
      </c>
      <c r="O67" s="223">
        <v>2</v>
      </c>
      <c r="P67" s="179">
        <f>SUM(M67:O67)</f>
        <v>6</v>
      </c>
      <c r="Q67" s="298">
        <v>12</v>
      </c>
      <c r="R67" s="298">
        <v>12</v>
      </c>
      <c r="S67" s="197">
        <f>ROUND(R67/Q67*100,0)</f>
        <v>100</v>
      </c>
      <c r="T67" s="195">
        <f>IF(S67&gt;90,4,IF(AND(S67&gt;80,S67&lt;=90),3,IF(AND(S67&gt;=50,S67&lt;=80),2,IF(AND(S67&gt;=10,S67&lt;50),1,0))))</f>
        <v>4</v>
      </c>
      <c r="U67" s="136">
        <v>11</v>
      </c>
      <c r="V67" s="136">
        <v>100</v>
      </c>
      <c r="W67" s="179">
        <f>IF(V67&gt;=90,2,IF(V67&gt;=80,1,0))</f>
        <v>2</v>
      </c>
      <c r="X67" s="247">
        <v>6</v>
      </c>
      <c r="Y67" s="247">
        <v>68</v>
      </c>
      <c r="Z67" s="192">
        <f>F67+J67+L67+P67+T67+W67</f>
        <v>20</v>
      </c>
      <c r="AA67" s="192">
        <f>ROUND(Z67/$Z$2*100,0)</f>
        <v>100</v>
      </c>
    </row>
    <row r="68" spans="1:27" ht="30" customHeight="1" x14ac:dyDescent="0.25">
      <c r="A68" s="193" t="s">
        <v>30</v>
      </c>
      <c r="B68" s="225">
        <v>66</v>
      </c>
      <c r="C68" s="188" t="s">
        <v>197</v>
      </c>
      <c r="D68" s="188" t="s">
        <v>254</v>
      </c>
      <c r="E68" s="178" t="s">
        <v>647</v>
      </c>
      <c r="F68" s="179">
        <f>IF(E68="23/24",2,0)</f>
        <v>2</v>
      </c>
      <c r="G68" s="136">
        <v>131</v>
      </c>
      <c r="H68" s="136">
        <v>7</v>
      </c>
      <c r="I68" s="199">
        <v>7</v>
      </c>
      <c r="J68" s="170">
        <f>IF(ABS((H68-I68)/I68)&lt;=0.1,2,IF(AND(ABS((H68-I68)/I68)&gt;0.1,ABS((H68-I68)/I68)&lt;=0.2),1,0))</f>
        <v>2</v>
      </c>
      <c r="K68" s="196">
        <v>91.666666666666657</v>
      </c>
      <c r="L68" s="195">
        <f>IF(K68&gt;90,4,IF(AND(K68&gt;80,K68&lt;=90),3,IF(AND(K68&gt;=50,K68&lt;=80),2,IF(AND(K68&gt;=10,K68&lt;50),1,0))))</f>
        <v>4</v>
      </c>
      <c r="M68" s="189">
        <v>2</v>
      </c>
      <c r="N68" s="223">
        <v>2</v>
      </c>
      <c r="O68" s="223">
        <v>2</v>
      </c>
      <c r="P68" s="179">
        <f>SUM(M68:O68)</f>
        <v>6</v>
      </c>
      <c r="Q68" s="298">
        <v>129</v>
      </c>
      <c r="R68" s="298">
        <v>129</v>
      </c>
      <c r="S68" s="197">
        <f>ROUND(R68/Q68*100,0)</f>
        <v>100</v>
      </c>
      <c r="T68" s="195">
        <f>IF(S68&gt;90,4,IF(AND(S68&gt;80,S68&lt;=90),3,IF(AND(S68&gt;=50,S68&lt;=80),2,IF(AND(S68&gt;=10,S68&lt;50),1,0))))</f>
        <v>4</v>
      </c>
      <c r="U68" s="136">
        <v>122</v>
      </c>
      <c r="V68" s="136">
        <v>100</v>
      </c>
      <c r="W68" s="179">
        <f>IF(V68&gt;=90,2,IF(V68&gt;=80,1,0))</f>
        <v>2</v>
      </c>
      <c r="X68" s="247">
        <v>10</v>
      </c>
      <c r="Y68" s="247">
        <v>16</v>
      </c>
      <c r="Z68" s="192">
        <f>F68+J68+L68+P68+T68+W68</f>
        <v>20</v>
      </c>
      <c r="AA68" s="192">
        <f>ROUND(Z68/$Z$2*100,0)</f>
        <v>100</v>
      </c>
    </row>
    <row r="69" spans="1:27" ht="30" customHeight="1" x14ac:dyDescent="0.25">
      <c r="A69" s="193" t="s">
        <v>30</v>
      </c>
      <c r="B69" s="187">
        <v>67</v>
      </c>
      <c r="C69" s="188" t="s">
        <v>198</v>
      </c>
      <c r="D69" s="188" t="s">
        <v>255</v>
      </c>
      <c r="E69" s="178" t="s">
        <v>647</v>
      </c>
      <c r="F69" s="179">
        <f>IF(E69="23/24",2,0)</f>
        <v>2</v>
      </c>
      <c r="G69" s="136">
        <v>99</v>
      </c>
      <c r="H69" s="136">
        <v>6</v>
      </c>
      <c r="I69" s="199">
        <v>6</v>
      </c>
      <c r="J69" s="170">
        <f>IF(ABS((H69-I69)/I69)&lt;=0.1,2,IF(AND(ABS((H69-I69)/I69)&gt;0.1,ABS((H69-I69)/I69)&lt;=0.2),1,0))</f>
        <v>2</v>
      </c>
      <c r="K69" s="196">
        <v>100</v>
      </c>
      <c r="L69" s="195">
        <f>IF(K69&gt;90,4,IF(AND(K69&gt;80,K69&lt;=90),3,IF(AND(K69&gt;=50,K69&lt;=80),2,IF(AND(K69&gt;=10,K69&lt;50),1,0))))</f>
        <v>4</v>
      </c>
      <c r="M69" s="189">
        <v>2</v>
      </c>
      <c r="N69" s="223">
        <v>2</v>
      </c>
      <c r="O69" s="223">
        <v>2</v>
      </c>
      <c r="P69" s="179">
        <f>SUM(M69:O69)</f>
        <v>6</v>
      </c>
      <c r="Q69" s="298">
        <v>96</v>
      </c>
      <c r="R69" s="298">
        <v>96</v>
      </c>
      <c r="S69" s="197">
        <f>ROUND(R69/Q69*100,0)</f>
        <v>100</v>
      </c>
      <c r="T69" s="195">
        <f>IF(S69&gt;90,4,IF(AND(S69&gt;80,S69&lt;=90),3,IF(AND(S69&gt;=50,S69&lt;=80),2,IF(AND(S69&gt;=10,S69&lt;50),1,0))))</f>
        <v>4</v>
      </c>
      <c r="U69" s="136">
        <v>87</v>
      </c>
      <c r="V69" s="136">
        <v>100</v>
      </c>
      <c r="W69" s="179">
        <f>IF(V69&gt;=90,2,IF(V69&gt;=80,1,0))</f>
        <v>2</v>
      </c>
      <c r="X69" s="247">
        <v>10</v>
      </c>
      <c r="Y69" s="247">
        <v>16</v>
      </c>
      <c r="Z69" s="192">
        <f>F69+J69+L69+P69+T69+W69</f>
        <v>20</v>
      </c>
      <c r="AA69" s="192">
        <f>ROUND(Z69/$Z$2*100,0)</f>
        <v>100</v>
      </c>
    </row>
    <row r="70" spans="1:27" s="103" customFormat="1" ht="33" customHeight="1" x14ac:dyDescent="0.25">
      <c r="A70" s="193" t="s">
        <v>30</v>
      </c>
      <c r="B70" s="225">
        <v>68</v>
      </c>
      <c r="C70" s="188" t="s">
        <v>16</v>
      </c>
      <c r="D70" s="188" t="s">
        <v>283</v>
      </c>
      <c r="E70" s="178" t="s">
        <v>647</v>
      </c>
      <c r="F70" s="179">
        <f>IF(E70="23/24",2,0)</f>
        <v>2</v>
      </c>
      <c r="G70" s="136">
        <v>30</v>
      </c>
      <c r="H70" s="136">
        <v>2</v>
      </c>
      <c r="I70" s="281">
        <v>2</v>
      </c>
      <c r="J70" s="195">
        <f>IF(ABS((H70-I70)/I70)&lt;=0.1,2,IF(AND(ABS((H70-I70)/I70)&gt;0.1,ABS((H70-I70)/I70)&lt;=0.2),1,0))</f>
        <v>2</v>
      </c>
      <c r="K70" s="196">
        <v>100</v>
      </c>
      <c r="L70" s="195">
        <f>IF(K70&gt;90,4,IF(AND(K70&gt;80,K70&lt;=90),3,IF(AND(K70&gt;=50,K70&lt;=80),2,IF(AND(K70&gt;=10,K70&lt;50),1,0))))</f>
        <v>4</v>
      </c>
      <c r="M70" s="189">
        <v>2</v>
      </c>
      <c r="N70" s="223">
        <v>2</v>
      </c>
      <c r="O70" s="223">
        <v>2</v>
      </c>
      <c r="P70" s="179">
        <f>SUM(M70:O70)</f>
        <v>6</v>
      </c>
      <c r="Q70" s="298">
        <v>30</v>
      </c>
      <c r="R70" s="298">
        <v>30</v>
      </c>
      <c r="S70" s="197">
        <f>ROUND(R70/Q70*100,0)</f>
        <v>100</v>
      </c>
      <c r="T70" s="195">
        <f>IF(S70&gt;90,4,IF(AND(S70&gt;80,S70&lt;=90),3,IF(AND(S70&gt;=50,S70&lt;=80),2,IF(AND(S70&gt;=10,S70&lt;50),1,0))))</f>
        <v>4</v>
      </c>
      <c r="U70" s="136">
        <v>26</v>
      </c>
      <c r="V70" s="136">
        <v>100</v>
      </c>
      <c r="W70" s="179">
        <f>IF(V70&gt;=90,2,IF(V70&gt;=80,1,0))</f>
        <v>2</v>
      </c>
      <c r="X70" s="247">
        <v>4</v>
      </c>
      <c r="Y70" s="247">
        <v>68</v>
      </c>
      <c r="Z70" s="192">
        <f>F70+J70+L70+P70+T70+W70</f>
        <v>20</v>
      </c>
      <c r="AA70" s="192">
        <f>ROUND(Z70/$Z$2*100,0)</f>
        <v>100</v>
      </c>
    </row>
    <row r="71" spans="1:27" s="103" customFormat="1" ht="30" customHeight="1" x14ac:dyDescent="0.25">
      <c r="A71" s="193" t="s">
        <v>30</v>
      </c>
      <c r="B71" s="187">
        <v>69</v>
      </c>
      <c r="C71" s="188" t="s">
        <v>200</v>
      </c>
      <c r="D71" s="188" t="s">
        <v>282</v>
      </c>
      <c r="E71" s="178" t="s">
        <v>647</v>
      </c>
      <c r="F71" s="179">
        <f>IF(E71="23/24",2,0)</f>
        <v>2</v>
      </c>
      <c r="G71" s="136">
        <v>33</v>
      </c>
      <c r="H71" s="136">
        <v>2</v>
      </c>
      <c r="I71" s="281">
        <v>2</v>
      </c>
      <c r="J71" s="195">
        <f>IF(ABS((H71-I71)/I71)&lt;=0.1,2,IF(AND(ABS((H71-I71)/I71)&gt;0.1,ABS((H71-I71)/I71)&lt;=0.2),1,0))</f>
        <v>2</v>
      </c>
      <c r="K71" s="196">
        <v>95</v>
      </c>
      <c r="L71" s="195">
        <f>IF(K71&gt;90,4,IF(AND(K71&gt;80,K71&lt;=90),3,IF(AND(K71&gt;=50,K71&lt;=80),2,IF(AND(K71&gt;=10,K71&lt;50),1,0))))</f>
        <v>4</v>
      </c>
      <c r="M71" s="189">
        <v>2</v>
      </c>
      <c r="N71" s="223">
        <v>2</v>
      </c>
      <c r="O71" s="223">
        <v>2</v>
      </c>
      <c r="P71" s="179">
        <f>SUM(M71:O71)</f>
        <v>6</v>
      </c>
      <c r="Q71" s="298">
        <v>33</v>
      </c>
      <c r="R71" s="298">
        <v>31</v>
      </c>
      <c r="S71" s="197">
        <f>ROUND(R71/Q71*100,0)</f>
        <v>94</v>
      </c>
      <c r="T71" s="195">
        <f>IF(S71&gt;90,4,IF(AND(S71&gt;80,S71&lt;=90),3,IF(AND(S71&gt;=50,S71&lt;=80),2,IF(AND(S71&gt;=10,S71&lt;50),1,0))))</f>
        <v>4</v>
      </c>
      <c r="U71" s="136">
        <v>29</v>
      </c>
      <c r="V71" s="136">
        <v>100</v>
      </c>
      <c r="W71" s="179">
        <f>IF(V71&gt;=90,2,IF(V71&gt;=80,1,0))</f>
        <v>2</v>
      </c>
      <c r="X71" s="247">
        <v>2</v>
      </c>
      <c r="Y71" s="247">
        <v>148</v>
      </c>
      <c r="Z71" s="192">
        <f>F71+J71+L71+P71+T71+W71</f>
        <v>20</v>
      </c>
      <c r="AA71" s="192">
        <f>ROUND(Z71/$Z$2*100,0)</f>
        <v>100</v>
      </c>
    </row>
    <row r="72" spans="1:27" s="103" customFormat="1" ht="30" customHeight="1" x14ac:dyDescent="0.25">
      <c r="A72" s="193" t="s">
        <v>31</v>
      </c>
      <c r="B72" s="225">
        <v>70</v>
      </c>
      <c r="C72" s="188" t="s">
        <v>207</v>
      </c>
      <c r="D72" s="188" t="s">
        <v>260</v>
      </c>
      <c r="E72" s="178" t="s">
        <v>647</v>
      </c>
      <c r="F72" s="179">
        <f>IF(E72="23/24",2,0)</f>
        <v>2</v>
      </c>
      <c r="G72" s="136">
        <v>85</v>
      </c>
      <c r="H72" s="136">
        <v>5</v>
      </c>
      <c r="I72" s="200">
        <v>5</v>
      </c>
      <c r="J72" s="195">
        <f>IF(ABS((H72-I72)/I72)&lt;=0.1,2,IF(AND(ABS((H72-I72)/I72)&gt;0.1,ABS((H72-I72)/I72)&lt;=0.2),1,0))</f>
        <v>2</v>
      </c>
      <c r="K72" s="196">
        <v>93.333333333333329</v>
      </c>
      <c r="L72" s="195">
        <f>IF(K72&gt;90,4,IF(AND(K72&gt;80,K72&lt;=90),3,IF(AND(K72&gt;=50,K72&lt;=80),2,IF(AND(K72&gt;=10,K72&lt;50),1,0))))</f>
        <v>4</v>
      </c>
      <c r="M72" s="296">
        <v>2</v>
      </c>
      <c r="N72" s="298">
        <v>2</v>
      </c>
      <c r="O72" s="298">
        <v>2</v>
      </c>
      <c r="P72" s="179">
        <f>SUM(M72:O72)</f>
        <v>6</v>
      </c>
      <c r="Q72" s="298">
        <v>82</v>
      </c>
      <c r="R72" s="298">
        <v>82</v>
      </c>
      <c r="S72" s="197">
        <f>ROUND(R72/Q72*100,0)</f>
        <v>100</v>
      </c>
      <c r="T72" s="195">
        <f>IF(S72&gt;90,4,IF(AND(S72&gt;80,S72&lt;=90),3,IF(AND(S72&gt;=50,S72&lt;=80),2,IF(AND(S72&gt;=10,S72&lt;50),1,0))))</f>
        <v>4</v>
      </c>
      <c r="U72" s="136">
        <v>97</v>
      </c>
      <c r="V72" s="136">
        <v>100</v>
      </c>
      <c r="W72" s="179">
        <f>IF(V72&gt;=90,2,IF(V72&gt;=80,1,0))</f>
        <v>2</v>
      </c>
      <c r="X72" s="247">
        <v>47</v>
      </c>
      <c r="Y72" s="247">
        <v>500</v>
      </c>
      <c r="Z72" s="192">
        <f>F72+J72+L72+P72+T72+W72</f>
        <v>20</v>
      </c>
      <c r="AA72" s="192">
        <f>ROUND(Z72/$Z$2*100,0)</f>
        <v>100</v>
      </c>
    </row>
    <row r="73" spans="1:27" s="103" customFormat="1" ht="30" customHeight="1" x14ac:dyDescent="0.25">
      <c r="A73" s="193" t="s">
        <v>31</v>
      </c>
      <c r="B73" s="187">
        <v>71</v>
      </c>
      <c r="C73" s="188" t="s">
        <v>205</v>
      </c>
      <c r="D73" s="188" t="s">
        <v>373</v>
      </c>
      <c r="E73" s="178" t="s">
        <v>647</v>
      </c>
      <c r="F73" s="179">
        <f>IF(E73="23/24",2,0)</f>
        <v>2</v>
      </c>
      <c r="G73" s="136">
        <v>168</v>
      </c>
      <c r="H73" s="136">
        <v>9</v>
      </c>
      <c r="I73" s="249">
        <v>9</v>
      </c>
      <c r="J73" s="195">
        <f>IF(ABS((H73-I73)/I73)&lt;=0.1,2,IF(AND(ABS((H73-I73)/I73)&gt;0.1,ABS((H73-I73)/I73)&lt;=0.2),1,0))</f>
        <v>2</v>
      </c>
      <c r="K73" s="196">
        <v>98.333333333333329</v>
      </c>
      <c r="L73" s="195">
        <f>IF(K73&gt;90,4,IF(AND(K73&gt;80,K73&lt;=90),3,IF(AND(K73&gt;=50,K73&lt;=80),2,IF(AND(K73&gt;=10,K73&lt;50),1,0))))</f>
        <v>4</v>
      </c>
      <c r="M73" s="296">
        <v>2</v>
      </c>
      <c r="N73" s="298">
        <v>2</v>
      </c>
      <c r="O73" s="298">
        <v>2</v>
      </c>
      <c r="P73" s="179">
        <f>SUM(M73:O73)</f>
        <v>6</v>
      </c>
      <c r="Q73" s="298">
        <v>168</v>
      </c>
      <c r="R73" s="298">
        <v>167</v>
      </c>
      <c r="S73" s="197">
        <f>ROUND(R73/Q73*100,0)</f>
        <v>99</v>
      </c>
      <c r="T73" s="195">
        <f>IF(S73&gt;90,4,IF(AND(S73&gt;80,S73&lt;=90),3,IF(AND(S73&gt;=50,S73&lt;=80),2,IF(AND(S73&gt;=10,S73&lt;50),1,0))))</f>
        <v>4</v>
      </c>
      <c r="U73" s="136">
        <v>224</v>
      </c>
      <c r="V73" s="136">
        <v>100</v>
      </c>
      <c r="W73" s="179">
        <f>IF(V73&gt;=90,2,IF(V73&gt;=80,1,0))</f>
        <v>2</v>
      </c>
      <c r="X73" s="247">
        <v>71</v>
      </c>
      <c r="Y73" s="247">
        <v>1233</v>
      </c>
      <c r="Z73" s="192">
        <f>F73+J73+L73+P73+T73+W73</f>
        <v>20</v>
      </c>
      <c r="AA73" s="192">
        <f>ROUND(Z73/$Z$2*100,0)</f>
        <v>100</v>
      </c>
    </row>
    <row r="74" spans="1:27" s="103" customFormat="1" ht="30" customHeight="1" x14ac:dyDescent="0.25">
      <c r="A74" s="193" t="s">
        <v>31</v>
      </c>
      <c r="B74" s="225">
        <v>72</v>
      </c>
      <c r="C74" s="188" t="s">
        <v>212</v>
      </c>
      <c r="D74" s="188" t="s">
        <v>369</v>
      </c>
      <c r="E74" s="178" t="s">
        <v>647</v>
      </c>
      <c r="F74" s="179">
        <f>IF(E74="23/24",2,0)</f>
        <v>2</v>
      </c>
      <c r="G74" s="136">
        <v>27</v>
      </c>
      <c r="H74" s="136">
        <v>2</v>
      </c>
      <c r="I74" s="249">
        <v>2</v>
      </c>
      <c r="J74" s="195">
        <f>IF(ABS((H74-I74)/I74)&lt;=0.1,2,IF(AND(ABS((H74-I74)/I74)&gt;0.1,ABS((H74-I74)/I74)&lt;=0.2),1,0))</f>
        <v>2</v>
      </c>
      <c r="K74" s="196">
        <v>93.333333333333329</v>
      </c>
      <c r="L74" s="195">
        <f>IF(K74&gt;90,4,IF(AND(K74&gt;80,K74&lt;=90),3,IF(AND(K74&gt;=50,K74&lt;=80),2,IF(AND(K74&gt;=10,K74&lt;50),1,0))))</f>
        <v>4</v>
      </c>
      <c r="M74" s="296">
        <v>2</v>
      </c>
      <c r="N74" s="298">
        <v>2</v>
      </c>
      <c r="O74" s="298">
        <v>2</v>
      </c>
      <c r="P74" s="179">
        <f>SUM(M74:O74)</f>
        <v>6</v>
      </c>
      <c r="Q74" s="298">
        <v>27</v>
      </c>
      <c r="R74" s="298">
        <v>27</v>
      </c>
      <c r="S74" s="197">
        <f>ROUND(R74/Q74*100,0)</f>
        <v>100</v>
      </c>
      <c r="T74" s="195">
        <f>IF(S74&gt;90,4,IF(AND(S74&gt;80,S74&lt;=90),3,IF(AND(S74&gt;=50,S74&lt;=80),2,IF(AND(S74&gt;=10,S74&lt;50),1,0))))</f>
        <v>4</v>
      </c>
      <c r="U74" s="136">
        <v>40</v>
      </c>
      <c r="V74" s="136">
        <v>100</v>
      </c>
      <c r="W74" s="179">
        <f>IF(V74&gt;=90,2,IF(V74&gt;=80,1,0))</f>
        <v>2</v>
      </c>
      <c r="X74" s="247">
        <v>5</v>
      </c>
      <c r="Y74" s="247">
        <v>82</v>
      </c>
      <c r="Z74" s="192">
        <f>F74+J74+L74+P74+T74+W74</f>
        <v>20</v>
      </c>
      <c r="AA74" s="192">
        <f>ROUND(Z74/$Z$2*100,0)</f>
        <v>100</v>
      </c>
    </row>
    <row r="75" spans="1:27" s="103" customFormat="1" ht="30" customHeight="1" x14ac:dyDescent="0.25">
      <c r="A75" s="193" t="s">
        <v>31</v>
      </c>
      <c r="B75" s="187">
        <v>73</v>
      </c>
      <c r="C75" s="188" t="s">
        <v>211</v>
      </c>
      <c r="D75" s="188" t="s">
        <v>275</v>
      </c>
      <c r="E75" s="178" t="s">
        <v>647</v>
      </c>
      <c r="F75" s="179">
        <f>IF(E75="23/24",2,0)</f>
        <v>2</v>
      </c>
      <c r="G75" s="136">
        <v>37</v>
      </c>
      <c r="H75" s="136">
        <v>2</v>
      </c>
      <c r="I75" s="249">
        <v>2</v>
      </c>
      <c r="J75" s="195">
        <f>IF(ABS((H75-I75)/I75)&lt;=0.1,2,IF(AND(ABS((H75-I75)/I75)&gt;0.1,ABS((H75-I75)/I75)&lt;=0.2),1,0))</f>
        <v>2</v>
      </c>
      <c r="K75" s="196">
        <v>93.333333333333329</v>
      </c>
      <c r="L75" s="195">
        <f>IF(K75&gt;90,4,IF(AND(K75&gt;80,K75&lt;=90),3,IF(AND(K75&gt;=50,K75&lt;=80),2,IF(AND(K75&gt;=10,K75&lt;50),1,0))))</f>
        <v>4</v>
      </c>
      <c r="M75" s="296">
        <v>2</v>
      </c>
      <c r="N75" s="298">
        <v>2</v>
      </c>
      <c r="O75" s="298">
        <v>2</v>
      </c>
      <c r="P75" s="179">
        <f>SUM(M75:O75)</f>
        <v>6</v>
      </c>
      <c r="Q75" s="298">
        <v>38</v>
      </c>
      <c r="R75" s="298">
        <v>37</v>
      </c>
      <c r="S75" s="197">
        <f>ROUND(R75/Q75*100,0)</f>
        <v>97</v>
      </c>
      <c r="T75" s="195">
        <f>IF(S75&gt;90,4,IF(AND(S75&gt;80,S75&lt;=90),3,IF(AND(S75&gt;=50,S75&lt;=80),2,IF(AND(S75&gt;=10,S75&lt;50),1,0))))</f>
        <v>4</v>
      </c>
      <c r="U75" s="136">
        <v>56</v>
      </c>
      <c r="V75" s="136">
        <v>100</v>
      </c>
      <c r="W75" s="179">
        <f>IF(V75&gt;=90,2,IF(V75&gt;=80,1,0))</f>
        <v>2</v>
      </c>
      <c r="X75" s="247">
        <v>0</v>
      </c>
      <c r="Y75" s="247">
        <v>72</v>
      </c>
      <c r="Z75" s="192">
        <f>F75+J75+L75+P75+T75+W75</f>
        <v>20</v>
      </c>
      <c r="AA75" s="192">
        <f>ROUND(Z75/$Z$2*100,0)</f>
        <v>100</v>
      </c>
    </row>
    <row r="76" spans="1:27" s="103" customFormat="1" ht="30" customHeight="1" x14ac:dyDescent="0.25">
      <c r="A76" s="193" t="s">
        <v>31</v>
      </c>
      <c r="B76" s="225">
        <v>74</v>
      </c>
      <c r="C76" s="188" t="s">
        <v>209</v>
      </c>
      <c r="D76" s="188" t="s">
        <v>257</v>
      </c>
      <c r="E76" s="178" t="s">
        <v>647</v>
      </c>
      <c r="F76" s="179">
        <f>IF(E76="23/24",2,0)</f>
        <v>2</v>
      </c>
      <c r="G76" s="136">
        <v>102</v>
      </c>
      <c r="H76" s="136">
        <v>5</v>
      </c>
      <c r="I76" s="249">
        <v>5</v>
      </c>
      <c r="J76" s="195">
        <f>IF(ABS((H76-I76)/I76)&lt;=0.1,2,IF(AND(ABS((H76-I76)/I76)&gt;0.1,ABS((H76-I76)/I76)&lt;=0.2),1,0))</f>
        <v>2</v>
      </c>
      <c r="K76" s="196">
        <v>96.666666666666671</v>
      </c>
      <c r="L76" s="195">
        <f>IF(K76&gt;90,4,IF(AND(K76&gt;80,K76&lt;=90),3,IF(AND(K76&gt;=50,K76&lt;=80),2,IF(AND(K76&gt;=10,K76&lt;50),1,0))))</f>
        <v>4</v>
      </c>
      <c r="M76" s="296">
        <v>2</v>
      </c>
      <c r="N76" s="298">
        <v>2</v>
      </c>
      <c r="O76" s="298">
        <v>2</v>
      </c>
      <c r="P76" s="179">
        <f>SUM(M76:O76)</f>
        <v>6</v>
      </c>
      <c r="Q76" s="298">
        <v>102</v>
      </c>
      <c r="R76" s="298">
        <v>102</v>
      </c>
      <c r="S76" s="197">
        <f>ROUND(R76/Q76*100,0)</f>
        <v>100</v>
      </c>
      <c r="T76" s="195">
        <f>IF(S76&gt;90,4,IF(AND(S76&gt;80,S76&lt;=90),3,IF(AND(S76&gt;=50,S76&lt;=80),2,IF(AND(S76&gt;=10,S76&lt;50),1,0))))</f>
        <v>4</v>
      </c>
      <c r="U76" s="136">
        <v>135</v>
      </c>
      <c r="V76" s="136">
        <v>100</v>
      </c>
      <c r="W76" s="179">
        <f>IF(V76&gt;=90,2,IF(V76&gt;=80,1,0))</f>
        <v>2</v>
      </c>
      <c r="X76" s="247">
        <v>27</v>
      </c>
      <c r="Y76" s="247">
        <v>425</v>
      </c>
      <c r="Z76" s="192">
        <f>F76+J76+L76+P76+T76+W76</f>
        <v>20</v>
      </c>
      <c r="AA76" s="192">
        <f>ROUND(Z76/$Z$2*100,0)</f>
        <v>100</v>
      </c>
    </row>
    <row r="77" spans="1:27" s="103" customFormat="1" ht="30" customHeight="1" x14ac:dyDescent="0.25">
      <c r="A77" s="193" t="s">
        <v>31</v>
      </c>
      <c r="B77" s="187">
        <v>75</v>
      </c>
      <c r="C77" s="188" t="s">
        <v>210</v>
      </c>
      <c r="D77" s="188" t="s">
        <v>258</v>
      </c>
      <c r="E77" s="178" t="s">
        <v>647</v>
      </c>
      <c r="F77" s="179">
        <f>IF(E77="23/24",2,0)</f>
        <v>2</v>
      </c>
      <c r="G77" s="136">
        <v>86</v>
      </c>
      <c r="H77" s="136">
        <v>5</v>
      </c>
      <c r="I77" s="249">
        <v>5</v>
      </c>
      <c r="J77" s="195">
        <f>IF(ABS((H77-I77)/I77)&lt;=0.1,2,IF(AND(ABS((H77-I77)/I77)&gt;0.1,ABS((H77-I77)/I77)&lt;=0.2),1,0))</f>
        <v>2</v>
      </c>
      <c r="K77" s="196">
        <v>91.666666666666657</v>
      </c>
      <c r="L77" s="195">
        <f>IF(K77&gt;90,4,IF(AND(K77&gt;80,K77&lt;=90),3,IF(AND(K77&gt;=50,K77&lt;=80),2,IF(AND(K77&gt;=10,K77&lt;50),1,0))))</f>
        <v>4</v>
      </c>
      <c r="M77" s="296">
        <v>2</v>
      </c>
      <c r="N77" s="298">
        <v>2</v>
      </c>
      <c r="O77" s="298">
        <v>2</v>
      </c>
      <c r="P77" s="179">
        <f>SUM(M77:O77)</f>
        <v>6</v>
      </c>
      <c r="Q77" s="298">
        <v>84</v>
      </c>
      <c r="R77" s="298">
        <v>84</v>
      </c>
      <c r="S77" s="197">
        <f>ROUND(R77/Q77*100,0)</f>
        <v>100</v>
      </c>
      <c r="T77" s="195">
        <f>IF(S77&gt;90,4,IF(AND(S77&gt;80,S77&lt;=90),3,IF(AND(S77&gt;=50,S77&lt;=80),2,IF(AND(S77&gt;=10,S77&lt;50),1,0))))</f>
        <v>4</v>
      </c>
      <c r="U77" s="136">
        <v>126</v>
      </c>
      <c r="V77" s="136">
        <v>100</v>
      </c>
      <c r="W77" s="179">
        <f>IF(V77&gt;=90,2,IF(V77&gt;=80,1,0))</f>
        <v>2</v>
      </c>
      <c r="X77" s="247">
        <v>0</v>
      </c>
      <c r="Y77" s="247">
        <v>138</v>
      </c>
      <c r="Z77" s="192">
        <f>F77+J77+L77+P77+T77+W77</f>
        <v>20</v>
      </c>
      <c r="AA77" s="192">
        <f>ROUND(Z77/$Z$2*100,0)</f>
        <v>100</v>
      </c>
    </row>
    <row r="78" spans="1:27" s="103" customFormat="1" ht="30" customHeight="1" x14ac:dyDescent="0.25">
      <c r="A78" s="193" t="s">
        <v>31</v>
      </c>
      <c r="B78" s="225">
        <v>76</v>
      </c>
      <c r="C78" s="188" t="s">
        <v>214</v>
      </c>
      <c r="D78" s="188" t="s">
        <v>371</v>
      </c>
      <c r="E78" s="178" t="s">
        <v>647</v>
      </c>
      <c r="F78" s="179">
        <f>IF(E78="23/24",2,0)</f>
        <v>2</v>
      </c>
      <c r="G78" s="136">
        <v>8</v>
      </c>
      <c r="H78" s="136">
        <v>1</v>
      </c>
      <c r="I78" s="249">
        <v>1</v>
      </c>
      <c r="J78" s="195">
        <f>IF(ABS((H78-I78)/I78)&lt;=0.1,2,IF(AND(ABS((H78-I78)/I78)&gt;0.1,ABS((H78-I78)/I78)&lt;=0.2),1,0))</f>
        <v>2</v>
      </c>
      <c r="K78" s="196">
        <v>96.666666666666671</v>
      </c>
      <c r="L78" s="195">
        <f>IF(K78&gt;90,4,IF(AND(K78&gt;80,K78&lt;=90),3,IF(AND(K78&gt;=50,K78&lt;=80),2,IF(AND(K78&gt;=10,K78&lt;50),1,0))))</f>
        <v>4</v>
      </c>
      <c r="M78" s="296">
        <v>2</v>
      </c>
      <c r="N78" s="298">
        <v>2</v>
      </c>
      <c r="O78" s="298">
        <v>2</v>
      </c>
      <c r="P78" s="179">
        <f>SUM(M78:O78)</f>
        <v>6</v>
      </c>
      <c r="Q78" s="298">
        <v>8</v>
      </c>
      <c r="R78" s="298">
        <v>8</v>
      </c>
      <c r="S78" s="197">
        <f>ROUND(R78/Q78*100,0)</f>
        <v>100</v>
      </c>
      <c r="T78" s="195">
        <f>IF(S78&gt;90,4,IF(AND(S78&gt;80,S78&lt;=90),3,IF(AND(S78&gt;=50,S78&lt;=80),2,IF(AND(S78&gt;=10,S78&lt;50),1,0))))</f>
        <v>4</v>
      </c>
      <c r="U78" s="136">
        <v>6</v>
      </c>
      <c r="V78" s="136">
        <v>100</v>
      </c>
      <c r="W78" s="179">
        <f>IF(V78&gt;=90,2,IF(V78&gt;=80,1,0))</f>
        <v>2</v>
      </c>
      <c r="X78" s="247">
        <v>1</v>
      </c>
      <c r="Y78" s="247">
        <v>54</v>
      </c>
      <c r="Z78" s="192">
        <f>F78+J78+L78+P78+T78+W78</f>
        <v>20</v>
      </c>
      <c r="AA78" s="192">
        <f>ROUND(Z78/$Z$2*100,0)</f>
        <v>100</v>
      </c>
    </row>
    <row r="79" spans="1:27" s="198" customFormat="1" ht="29.25" customHeight="1" x14ac:dyDescent="0.25">
      <c r="A79" s="193" t="s">
        <v>31</v>
      </c>
      <c r="B79" s="187">
        <v>77</v>
      </c>
      <c r="C79" s="188" t="s">
        <v>204</v>
      </c>
      <c r="D79" s="188" t="s">
        <v>276</v>
      </c>
      <c r="E79" s="178" t="s">
        <v>647</v>
      </c>
      <c r="F79" s="179">
        <f>IF(E79="23/24",2,0)</f>
        <v>2</v>
      </c>
      <c r="G79" s="136">
        <v>112</v>
      </c>
      <c r="H79" s="136">
        <v>9</v>
      </c>
      <c r="I79" s="249">
        <v>9</v>
      </c>
      <c r="J79" s="195">
        <f>IF(ABS((H79-I79)/I79)&lt;=0.1,2,IF(AND(ABS((H79-I79)/I79)&gt;0.1,ABS((H79-I79)/I79)&lt;=0.2),1,0))</f>
        <v>2</v>
      </c>
      <c r="K79" s="196">
        <v>96.666666666666671</v>
      </c>
      <c r="L79" s="195">
        <f>IF(K79&gt;90,4,IF(AND(K79&gt;80,K79&lt;=90),3,IF(AND(K79&gt;=50,K79&lt;=80),2,IF(AND(K79&gt;=10,K79&lt;50),1,0))))</f>
        <v>4</v>
      </c>
      <c r="M79" s="296">
        <v>2</v>
      </c>
      <c r="N79" s="298">
        <v>2</v>
      </c>
      <c r="O79" s="298">
        <v>2</v>
      </c>
      <c r="P79" s="179">
        <f>SUM(M79:O79)</f>
        <v>6</v>
      </c>
      <c r="Q79" s="298">
        <v>108</v>
      </c>
      <c r="R79" s="298">
        <v>108</v>
      </c>
      <c r="S79" s="197">
        <f>ROUND(R79/Q79*100,0)</f>
        <v>100</v>
      </c>
      <c r="T79" s="195">
        <f>IF(S79&gt;90,4,IF(AND(S79&gt;80,S79&lt;=90),3,IF(AND(S79&gt;=50,S79&lt;=80),2,IF(AND(S79&gt;=10,S79&lt;50),1,0))))</f>
        <v>4</v>
      </c>
      <c r="U79" s="136">
        <v>155</v>
      </c>
      <c r="V79" s="136">
        <v>100</v>
      </c>
      <c r="W79" s="179">
        <f>IF(V79&gt;=90,2,IF(V79&gt;=80,1,0))</f>
        <v>2</v>
      </c>
      <c r="X79" s="247">
        <v>28</v>
      </c>
      <c r="Y79" s="247">
        <v>877</v>
      </c>
      <c r="Z79" s="192">
        <f>F79+J79+L79+P79+T79+W79</f>
        <v>20</v>
      </c>
      <c r="AA79" s="192">
        <f>ROUND(Z79/$Z$2*100,0)</f>
        <v>100</v>
      </c>
    </row>
    <row r="80" spans="1:27" s="198" customFormat="1" ht="30" customHeight="1" x14ac:dyDescent="0.25">
      <c r="A80" s="193" t="s">
        <v>31</v>
      </c>
      <c r="B80" s="225">
        <v>78</v>
      </c>
      <c r="C80" s="188" t="s">
        <v>213</v>
      </c>
      <c r="D80" s="188" t="s">
        <v>372</v>
      </c>
      <c r="E80" s="178" t="s">
        <v>647</v>
      </c>
      <c r="F80" s="179">
        <f>IF(E80="23/24",2,0)</f>
        <v>2</v>
      </c>
      <c r="G80" s="136">
        <v>7</v>
      </c>
      <c r="H80" s="136">
        <v>1</v>
      </c>
      <c r="I80" s="249">
        <v>1</v>
      </c>
      <c r="J80" s="195">
        <f>IF(ABS((H80-I80)/I80)&lt;=0.1,2,IF(AND(ABS((H80-I80)/I80)&gt;0.1,ABS((H80-I80)/I80)&lt;=0.2),1,0))</f>
        <v>2</v>
      </c>
      <c r="K80" s="196">
        <v>95</v>
      </c>
      <c r="L80" s="195">
        <f>IF(K80&gt;90,4,IF(AND(K80&gt;80,K80&lt;=90),3,IF(AND(K80&gt;=50,K80&lt;=80),2,IF(AND(K80&gt;=10,K80&lt;50),1,0))))</f>
        <v>4</v>
      </c>
      <c r="M80" s="296">
        <v>2</v>
      </c>
      <c r="N80" s="298">
        <v>2</v>
      </c>
      <c r="O80" s="298">
        <v>2</v>
      </c>
      <c r="P80" s="179">
        <f>SUM(M80:O80)</f>
        <v>6</v>
      </c>
      <c r="Q80" s="298">
        <v>7</v>
      </c>
      <c r="R80" s="298">
        <v>7</v>
      </c>
      <c r="S80" s="197">
        <f>ROUND(R80/Q80*100,0)</f>
        <v>100</v>
      </c>
      <c r="T80" s="195">
        <f>IF(S80&gt;90,4,IF(AND(S80&gt;80,S80&lt;=90),3,IF(AND(S80&gt;=50,S80&lt;=80),2,IF(AND(S80&gt;=10,S80&lt;50),1,0))))</f>
        <v>4</v>
      </c>
      <c r="U80" s="136">
        <v>10</v>
      </c>
      <c r="V80" s="136">
        <v>100</v>
      </c>
      <c r="W80" s="179">
        <f>IF(V80&gt;=90,2,IF(V80&gt;=80,1,0))</f>
        <v>2</v>
      </c>
      <c r="X80" s="247">
        <v>12</v>
      </c>
      <c r="Y80" s="247">
        <v>119</v>
      </c>
      <c r="Z80" s="192">
        <f>F80+J80+L80+P80+T80+W80</f>
        <v>20</v>
      </c>
      <c r="AA80" s="192">
        <f>ROUND(Z80/$Z$2*100,0)</f>
        <v>100</v>
      </c>
    </row>
    <row r="81" spans="1:27" s="198" customFormat="1" ht="30" customHeight="1" x14ac:dyDescent="0.25">
      <c r="A81" s="186" t="s">
        <v>32</v>
      </c>
      <c r="B81" s="187">
        <v>79</v>
      </c>
      <c r="C81" s="267" t="s">
        <v>157</v>
      </c>
      <c r="D81" s="267" t="s">
        <v>261</v>
      </c>
      <c r="E81" s="178" t="s">
        <v>647</v>
      </c>
      <c r="F81" s="179">
        <f>IF(E81="23/24",2,0)</f>
        <v>2</v>
      </c>
      <c r="G81" s="136">
        <v>60</v>
      </c>
      <c r="H81" s="136">
        <v>5</v>
      </c>
      <c r="I81" s="249">
        <v>5</v>
      </c>
      <c r="J81" s="195">
        <f>IF(ABS((H81-I81)/I81)&lt;=0.1,2,IF(AND(ABS((H81-I81)/I81)&gt;0.1,ABS((H81-I81)/I81)&lt;=0.2),1,0))</f>
        <v>2</v>
      </c>
      <c r="K81" s="196">
        <v>93.3</v>
      </c>
      <c r="L81" s="179">
        <f>IF(K81&gt;90,4,IF(AND(K81&gt;80,K81&lt;=90),3,IF(AND(K81&gt;=50,K81&lt;=80),2,IF(AND(K81&gt;=10,K81&lt;50),1,0))))</f>
        <v>4</v>
      </c>
      <c r="M81" s="189">
        <v>2</v>
      </c>
      <c r="N81" s="223">
        <v>2</v>
      </c>
      <c r="O81" s="223">
        <v>2</v>
      </c>
      <c r="P81" s="179">
        <f>SUM(M81:O81)</f>
        <v>6</v>
      </c>
      <c r="Q81" s="298">
        <v>59</v>
      </c>
      <c r="R81" s="298">
        <v>59</v>
      </c>
      <c r="S81" s="303">
        <f>ROUND(R81/Q81*100,0)</f>
        <v>100</v>
      </c>
      <c r="T81" s="179">
        <f>IF(S81&gt;90,4,IF(AND(S81&gt;80,S81&lt;=90),3,IF(AND(S81&gt;=50,S81&lt;=80),2,IF(AND(S81&gt;=10,S81&lt;50),1,0))))</f>
        <v>4</v>
      </c>
      <c r="U81" s="136">
        <v>100</v>
      </c>
      <c r="V81" s="136">
        <v>100</v>
      </c>
      <c r="W81" s="179">
        <f>IF(V81&gt;=90,2,IF(V81&gt;=80,1,0))</f>
        <v>2</v>
      </c>
      <c r="X81" s="247">
        <v>5</v>
      </c>
      <c r="Y81" s="247">
        <v>168</v>
      </c>
      <c r="Z81" s="192">
        <f>F81+J81+L81+P81+T81+W81</f>
        <v>20</v>
      </c>
      <c r="AA81" s="192">
        <f>ROUND(Z81/$Z$2*100,0)</f>
        <v>100</v>
      </c>
    </row>
    <row r="82" spans="1:27" s="198" customFormat="1" ht="30" customHeight="1" x14ac:dyDescent="0.25">
      <c r="A82" s="186" t="s">
        <v>32</v>
      </c>
      <c r="B82" s="225">
        <v>80</v>
      </c>
      <c r="C82" s="267" t="s">
        <v>158</v>
      </c>
      <c r="D82" s="267" t="s">
        <v>374</v>
      </c>
      <c r="E82" s="178" t="s">
        <v>647</v>
      </c>
      <c r="F82" s="179">
        <f>IF(E82="23/24",2,0)</f>
        <v>2</v>
      </c>
      <c r="G82" s="136">
        <v>192</v>
      </c>
      <c r="H82" s="136">
        <v>10</v>
      </c>
      <c r="I82" s="200">
        <v>10</v>
      </c>
      <c r="J82" s="195">
        <f>IF(ABS((H82-I82)/I82)&lt;=0.1,2,IF(AND(ABS((H82-I82)/I82)&gt;0.1,ABS((H82-I82)/I82)&lt;=0.2),1,0))</f>
        <v>2</v>
      </c>
      <c r="K82" s="196">
        <v>93.3</v>
      </c>
      <c r="L82" s="179">
        <f>IF(K82&gt;90,4,IF(AND(K82&gt;80,K82&lt;=90),3,IF(AND(K82&gt;=50,K82&lt;=80),2,IF(AND(K82&gt;=10,K82&lt;50),1,0))))</f>
        <v>4</v>
      </c>
      <c r="M82" s="189">
        <v>2</v>
      </c>
      <c r="N82" s="223">
        <v>2</v>
      </c>
      <c r="O82" s="223">
        <v>2</v>
      </c>
      <c r="P82" s="179">
        <f>SUM(M82:O82)</f>
        <v>6</v>
      </c>
      <c r="Q82" s="298">
        <v>188</v>
      </c>
      <c r="R82" s="298">
        <v>188</v>
      </c>
      <c r="S82" s="303">
        <f>ROUND(R82/Q82*100,0)</f>
        <v>100</v>
      </c>
      <c r="T82" s="179">
        <f>IF(S82&gt;90,4,IF(AND(S82&gt;80,S82&lt;=90),3,IF(AND(S82&gt;=50,S82&lt;=80),2,IF(AND(S82&gt;=10,S82&lt;50),1,0))))</f>
        <v>4</v>
      </c>
      <c r="U82" s="136">
        <v>272</v>
      </c>
      <c r="V82" s="136">
        <v>100</v>
      </c>
      <c r="W82" s="179">
        <f>IF(V82&gt;=90,2,IF(V82&gt;=80,1,0))</f>
        <v>2</v>
      </c>
      <c r="X82" s="247">
        <v>88</v>
      </c>
      <c r="Y82" s="247">
        <v>421</v>
      </c>
      <c r="Z82" s="192">
        <f>F82+J82+L82+P82+T82+W82</f>
        <v>20</v>
      </c>
      <c r="AA82" s="192">
        <f>ROUND(Z82/$Z$2*100,0)</f>
        <v>100</v>
      </c>
    </row>
    <row r="83" spans="1:27" s="198" customFormat="1" ht="30" customHeight="1" x14ac:dyDescent="0.25">
      <c r="A83" s="186" t="s">
        <v>32</v>
      </c>
      <c r="B83" s="187">
        <v>81</v>
      </c>
      <c r="C83" s="267" t="s">
        <v>167</v>
      </c>
      <c r="D83" s="267" t="s">
        <v>375</v>
      </c>
      <c r="E83" s="178" t="s">
        <v>647</v>
      </c>
      <c r="F83" s="179">
        <f>IF(E83="23/24",2,0)</f>
        <v>2</v>
      </c>
      <c r="G83" s="136">
        <v>60</v>
      </c>
      <c r="H83" s="136">
        <v>3</v>
      </c>
      <c r="I83" s="200">
        <v>3</v>
      </c>
      <c r="J83" s="195">
        <f>IF(ABS((H83-I83)/I83)&lt;=0.1,2,IF(AND(ABS((H83-I83)/I83)&gt;0.1,ABS((H83-I83)/I83)&lt;=0.2),1,0))</f>
        <v>2</v>
      </c>
      <c r="K83" s="196">
        <v>95</v>
      </c>
      <c r="L83" s="179">
        <f>IF(K83&gt;90,4,IF(AND(K83&gt;80,K83&lt;=90),3,IF(AND(K83&gt;=50,K83&lt;=80),2,IF(AND(K83&gt;=10,K83&lt;50),1,0))))</f>
        <v>4</v>
      </c>
      <c r="M83" s="189">
        <v>2</v>
      </c>
      <c r="N83" s="223">
        <v>2</v>
      </c>
      <c r="O83" s="223">
        <v>2</v>
      </c>
      <c r="P83" s="179">
        <f>SUM(M83:O83)</f>
        <v>6</v>
      </c>
      <c r="Q83" s="298">
        <v>54</v>
      </c>
      <c r="R83" s="298">
        <v>52</v>
      </c>
      <c r="S83" s="303">
        <f>ROUND(R83/Q83*100,0)</f>
        <v>96</v>
      </c>
      <c r="T83" s="179">
        <f>IF(S83&gt;90,4,IF(AND(S83&gt;80,S83&lt;=90),3,IF(AND(S83&gt;=50,S83&lt;=80),2,IF(AND(S83&gt;=10,S83&lt;50),1,0))))</f>
        <v>4</v>
      </c>
      <c r="U83" s="136">
        <v>77</v>
      </c>
      <c r="V83" s="136">
        <v>100</v>
      </c>
      <c r="W83" s="179">
        <f>IF(V83&gt;=90,2,IF(V83&gt;=80,1,0))</f>
        <v>2</v>
      </c>
      <c r="X83" s="247">
        <v>15</v>
      </c>
      <c r="Y83" s="247">
        <v>184</v>
      </c>
      <c r="Z83" s="192">
        <f>F83+J83+L83+P83+T83+W83</f>
        <v>20</v>
      </c>
      <c r="AA83" s="192">
        <f>ROUND(Z83/$Z$2*100,0)</f>
        <v>100</v>
      </c>
    </row>
    <row r="84" spans="1:27" s="198" customFormat="1" ht="30" customHeight="1" x14ac:dyDescent="0.25">
      <c r="A84" s="186" t="s">
        <v>32</v>
      </c>
      <c r="B84" s="225">
        <v>82</v>
      </c>
      <c r="C84" s="267" t="s">
        <v>169</v>
      </c>
      <c r="D84" s="267" t="s">
        <v>383</v>
      </c>
      <c r="E84" s="178" t="s">
        <v>647</v>
      </c>
      <c r="F84" s="179">
        <f>IF(E84="23/24",2,0)</f>
        <v>2</v>
      </c>
      <c r="G84" s="136">
        <v>38</v>
      </c>
      <c r="H84" s="136">
        <v>2</v>
      </c>
      <c r="I84" s="249">
        <v>2</v>
      </c>
      <c r="J84" s="195">
        <f>IF(ABS((H84-I84)/I84)&lt;=0.1,2,IF(AND(ABS((H84-I84)/I84)&gt;0.1,ABS((H84-I84)/I84)&lt;=0.2),1,0))</f>
        <v>2</v>
      </c>
      <c r="K84" s="196">
        <v>93.3</v>
      </c>
      <c r="L84" s="179">
        <f>IF(K84&gt;90,4,IF(AND(K84&gt;80,K84&lt;=90),3,IF(AND(K84&gt;=50,K84&lt;=80),2,IF(AND(K84&gt;=10,K84&lt;50),1,0))))</f>
        <v>4</v>
      </c>
      <c r="M84" s="189">
        <v>2</v>
      </c>
      <c r="N84" s="223">
        <v>2</v>
      </c>
      <c r="O84" s="223">
        <v>2</v>
      </c>
      <c r="P84" s="179">
        <f>SUM(M84:O84)</f>
        <v>6</v>
      </c>
      <c r="Q84" s="298">
        <v>38</v>
      </c>
      <c r="R84" s="298">
        <v>38</v>
      </c>
      <c r="S84" s="303">
        <f>ROUND(R84/Q84*100,0)</f>
        <v>100</v>
      </c>
      <c r="T84" s="179">
        <f>IF(S84&gt;90,4,IF(AND(S84&gt;80,S84&lt;=90),3,IF(AND(S84&gt;=50,S84&lt;=80),2,IF(AND(S84&gt;=10,S84&lt;50),1,0))))</f>
        <v>4</v>
      </c>
      <c r="U84" s="136">
        <v>46</v>
      </c>
      <c r="V84" s="136">
        <v>100</v>
      </c>
      <c r="W84" s="179">
        <f>IF(V84&gt;=90,2,IF(V84&gt;=80,1,0))</f>
        <v>2</v>
      </c>
      <c r="X84" s="247">
        <v>0</v>
      </c>
      <c r="Y84" s="247">
        <v>38</v>
      </c>
      <c r="Z84" s="192">
        <f>F84+J84+L84+P84+T84+W84</f>
        <v>20</v>
      </c>
      <c r="AA84" s="192">
        <f>ROUND(Z84/$Z$2*100,0)</f>
        <v>100</v>
      </c>
    </row>
    <row r="85" spans="1:27" s="198" customFormat="1" ht="30" customHeight="1" x14ac:dyDescent="0.25">
      <c r="A85" s="186" t="s">
        <v>32</v>
      </c>
      <c r="B85" s="187">
        <v>83</v>
      </c>
      <c r="C85" s="267" t="s">
        <v>170</v>
      </c>
      <c r="D85" s="267" t="s">
        <v>376</v>
      </c>
      <c r="E85" s="178" t="s">
        <v>647</v>
      </c>
      <c r="F85" s="179">
        <f>IF(E85="23/24",2,0)</f>
        <v>2</v>
      </c>
      <c r="G85" s="136">
        <v>50</v>
      </c>
      <c r="H85" s="136">
        <v>3</v>
      </c>
      <c r="I85" s="249">
        <v>3</v>
      </c>
      <c r="J85" s="195">
        <f>IF(ABS((H85-I85)/I85)&lt;=0.1,2,IF(AND(ABS((H85-I85)/I85)&gt;0.1,ABS((H85-I85)/I85)&lt;=0.2),1,0))</f>
        <v>2</v>
      </c>
      <c r="K85" s="196">
        <v>96.7</v>
      </c>
      <c r="L85" s="179">
        <f>IF(K85&gt;90,4,IF(AND(K85&gt;80,K85&lt;=90),3,IF(AND(K85&gt;=50,K85&lt;=80),2,IF(AND(K85&gt;=10,K85&lt;50),1,0))))</f>
        <v>4</v>
      </c>
      <c r="M85" s="189">
        <v>2</v>
      </c>
      <c r="N85" s="223">
        <v>2</v>
      </c>
      <c r="O85" s="223">
        <v>2</v>
      </c>
      <c r="P85" s="179">
        <f>SUM(M85:O85)</f>
        <v>6</v>
      </c>
      <c r="Q85" s="298">
        <v>50</v>
      </c>
      <c r="R85" s="298">
        <v>48</v>
      </c>
      <c r="S85" s="303">
        <f>ROUND(R85/Q85*100,0)</f>
        <v>96</v>
      </c>
      <c r="T85" s="179">
        <f>IF(S85&gt;90,4,IF(AND(S85&gt;80,S85&lt;=90),3,IF(AND(S85&gt;=50,S85&lt;=80),2,IF(AND(S85&gt;=10,S85&lt;50),1,0))))</f>
        <v>4</v>
      </c>
      <c r="U85" s="136">
        <v>47</v>
      </c>
      <c r="V85" s="136">
        <v>98</v>
      </c>
      <c r="W85" s="179">
        <f>IF(V85&gt;=90,2,IF(V85&gt;=80,1,0))</f>
        <v>2</v>
      </c>
      <c r="X85" s="247">
        <v>0</v>
      </c>
      <c r="Y85" s="247">
        <v>86</v>
      </c>
      <c r="Z85" s="192">
        <f>F85+J85+L85+P85+T85+W85</f>
        <v>20</v>
      </c>
      <c r="AA85" s="192">
        <f>ROUND(Z85/$Z$2*100,0)</f>
        <v>100</v>
      </c>
    </row>
    <row r="86" spans="1:27" s="198" customFormat="1" ht="30" customHeight="1" x14ac:dyDescent="0.25">
      <c r="A86" s="186" t="s">
        <v>32</v>
      </c>
      <c r="B86" s="225">
        <v>84</v>
      </c>
      <c r="C86" s="267" t="s">
        <v>171</v>
      </c>
      <c r="D86" s="267" t="s">
        <v>377</v>
      </c>
      <c r="E86" s="178" t="s">
        <v>647</v>
      </c>
      <c r="F86" s="179">
        <f>IF(E86="23/24",2,0)</f>
        <v>2</v>
      </c>
      <c r="G86" s="136">
        <v>57</v>
      </c>
      <c r="H86" s="136">
        <v>3</v>
      </c>
      <c r="I86" s="249">
        <v>3</v>
      </c>
      <c r="J86" s="195">
        <f>IF(ABS((H86-I86)/I86)&lt;=0.1,2,IF(AND(ABS((H86-I86)/I86)&gt;0.1,ABS((H86-I86)/I86)&lt;=0.2),1,0))</f>
        <v>2</v>
      </c>
      <c r="K86" s="196">
        <v>93.3</v>
      </c>
      <c r="L86" s="179">
        <f>IF(K86&gt;90,4,IF(AND(K86&gt;80,K86&lt;=90),3,IF(AND(K86&gt;=50,K86&lt;=80),2,IF(AND(K86&gt;=10,K86&lt;50),1,0))))</f>
        <v>4</v>
      </c>
      <c r="M86" s="189">
        <v>2</v>
      </c>
      <c r="N86" s="223">
        <v>2</v>
      </c>
      <c r="O86" s="223">
        <v>2</v>
      </c>
      <c r="P86" s="179">
        <f>SUM(M86:O86)</f>
        <v>6</v>
      </c>
      <c r="Q86" s="298">
        <v>56</v>
      </c>
      <c r="R86" s="298">
        <v>56</v>
      </c>
      <c r="S86" s="303">
        <f>ROUND(R86/Q86*100,0)</f>
        <v>100</v>
      </c>
      <c r="T86" s="179">
        <f>IF(S86&gt;90,4,IF(AND(S86&gt;80,S86&lt;=90),3,IF(AND(S86&gt;=50,S86&lt;=80),2,IF(AND(S86&gt;=10,S86&lt;50),1,0))))</f>
        <v>4</v>
      </c>
      <c r="U86" s="136">
        <v>51</v>
      </c>
      <c r="V86" s="136">
        <v>100</v>
      </c>
      <c r="W86" s="179">
        <f>IF(V86&gt;=90,2,IF(V86&gt;=80,1,0))</f>
        <v>2</v>
      </c>
      <c r="X86" s="247">
        <v>4</v>
      </c>
      <c r="Y86" s="247">
        <v>297</v>
      </c>
      <c r="Z86" s="192">
        <f>F86+J86+L86+P86+T86+W86</f>
        <v>20</v>
      </c>
      <c r="AA86" s="192">
        <f>ROUND(Z86/$Z$2*100,0)</f>
        <v>100</v>
      </c>
    </row>
    <row r="87" spans="1:27" s="198" customFormat="1" ht="30" customHeight="1" x14ac:dyDescent="0.25">
      <c r="A87" s="186" t="s">
        <v>32</v>
      </c>
      <c r="B87" s="187">
        <v>85</v>
      </c>
      <c r="C87" s="267" t="s">
        <v>160</v>
      </c>
      <c r="D87" s="267" t="s">
        <v>378</v>
      </c>
      <c r="E87" s="178" t="s">
        <v>647</v>
      </c>
      <c r="F87" s="179">
        <f>IF(E87="23/24",2,0)</f>
        <v>2</v>
      </c>
      <c r="G87" s="136">
        <v>101</v>
      </c>
      <c r="H87" s="136">
        <v>5</v>
      </c>
      <c r="I87" s="249">
        <v>5</v>
      </c>
      <c r="J87" s="195">
        <f>IF(ABS((H87-I87)/I87)&lt;=0.1,2,IF(AND(ABS((H87-I87)/I87)&gt;0.1,ABS((H87-I87)/I87)&lt;=0.2),1,0))</f>
        <v>2</v>
      </c>
      <c r="K87" s="196">
        <v>95</v>
      </c>
      <c r="L87" s="179">
        <f>IF(K87&gt;90,4,IF(AND(K87&gt;80,K87&lt;=90),3,IF(AND(K87&gt;=50,K87&lt;=80),2,IF(AND(K87&gt;=10,K87&lt;50),1,0))))</f>
        <v>4</v>
      </c>
      <c r="M87" s="189">
        <v>2</v>
      </c>
      <c r="N87" s="223">
        <v>2</v>
      </c>
      <c r="O87" s="223">
        <v>2</v>
      </c>
      <c r="P87" s="179">
        <f>SUM(M87:O87)</f>
        <v>6</v>
      </c>
      <c r="Q87" s="298">
        <v>98</v>
      </c>
      <c r="R87" s="298">
        <v>98</v>
      </c>
      <c r="S87" s="303">
        <f>ROUND(R87/Q87*100,0)</f>
        <v>100</v>
      </c>
      <c r="T87" s="179">
        <f>IF(S87&gt;90,4,IF(AND(S87&gt;80,S87&lt;=90),3,IF(AND(S87&gt;=50,S87&lt;=80),2,IF(AND(S87&gt;=10,S87&lt;50),1,0))))</f>
        <v>4</v>
      </c>
      <c r="U87" s="136">
        <v>137</v>
      </c>
      <c r="V87" s="136">
        <v>100</v>
      </c>
      <c r="W87" s="179">
        <f>IF(V87&gt;=90,2,IF(V87&gt;=80,1,0))</f>
        <v>2</v>
      </c>
      <c r="X87" s="247">
        <v>17</v>
      </c>
      <c r="Y87" s="247">
        <v>197</v>
      </c>
      <c r="Z87" s="192">
        <f>F87+J87+L87+P87+T87+W87</f>
        <v>20</v>
      </c>
      <c r="AA87" s="192">
        <f>ROUND(Z87/$Z$2*100,0)</f>
        <v>100</v>
      </c>
    </row>
    <row r="88" spans="1:27" s="198" customFormat="1" ht="30" customHeight="1" x14ac:dyDescent="0.25">
      <c r="A88" s="186" t="s">
        <v>32</v>
      </c>
      <c r="B88" s="225">
        <v>86</v>
      </c>
      <c r="C88" s="267" t="s">
        <v>161</v>
      </c>
      <c r="D88" s="267" t="s">
        <v>382</v>
      </c>
      <c r="E88" s="178" t="s">
        <v>647</v>
      </c>
      <c r="F88" s="179">
        <f>IF(E88="23/24",2,0)</f>
        <v>2</v>
      </c>
      <c r="G88" s="136">
        <v>187</v>
      </c>
      <c r="H88" s="136">
        <v>10</v>
      </c>
      <c r="I88" s="249">
        <v>10</v>
      </c>
      <c r="J88" s="195">
        <f>IF(ABS((H88-I88)/I88)&lt;=0.1,2,IF(AND(ABS((H88-I88)/I88)&gt;0.1,ABS((H88-I88)/I88)&lt;=0.2),1,0))</f>
        <v>2</v>
      </c>
      <c r="K88" s="196">
        <v>96.7</v>
      </c>
      <c r="L88" s="179">
        <f>IF(K88&gt;90,4,IF(AND(K88&gt;80,K88&lt;=90),3,IF(AND(K88&gt;=50,K88&lt;=80),2,IF(AND(K88&gt;=10,K88&lt;50),1,0))))</f>
        <v>4</v>
      </c>
      <c r="M88" s="189">
        <v>2</v>
      </c>
      <c r="N88" s="223">
        <v>2</v>
      </c>
      <c r="O88" s="223">
        <v>2</v>
      </c>
      <c r="P88" s="179">
        <f>SUM(M88:O88)</f>
        <v>6</v>
      </c>
      <c r="Q88" s="298">
        <v>182</v>
      </c>
      <c r="R88" s="298">
        <v>180</v>
      </c>
      <c r="S88" s="303">
        <f>ROUND(R88/Q88*100,0)</f>
        <v>99</v>
      </c>
      <c r="T88" s="179">
        <f>IF(S88&gt;90,4,IF(AND(S88&gt;80,S88&lt;=90),3,IF(AND(S88&gt;=50,S88&lt;=80),2,IF(AND(S88&gt;=10,S88&lt;50),1,0))))</f>
        <v>4</v>
      </c>
      <c r="U88" s="136">
        <v>205</v>
      </c>
      <c r="V88" s="136">
        <v>100</v>
      </c>
      <c r="W88" s="179">
        <f>IF(V88&gt;=90,2,IF(V88&gt;=80,1,0))</f>
        <v>2</v>
      </c>
      <c r="X88" s="247">
        <v>70</v>
      </c>
      <c r="Y88" s="247">
        <v>286</v>
      </c>
      <c r="Z88" s="192">
        <f>F88+J88+L88+P88+T88+W88</f>
        <v>20</v>
      </c>
      <c r="AA88" s="192">
        <f>ROUND(Z88/$Z$2*100,0)</f>
        <v>100</v>
      </c>
    </row>
    <row r="89" spans="1:27" s="198" customFormat="1" ht="39" customHeight="1" x14ac:dyDescent="0.25">
      <c r="A89" s="186" t="s">
        <v>32</v>
      </c>
      <c r="B89" s="187">
        <v>87</v>
      </c>
      <c r="C89" s="267" t="s">
        <v>162</v>
      </c>
      <c r="D89" s="267" t="s">
        <v>262</v>
      </c>
      <c r="E89" s="178" t="s">
        <v>647</v>
      </c>
      <c r="F89" s="183">
        <f>IF(E89="23/24",2,0)</f>
        <v>2</v>
      </c>
      <c r="G89" s="136">
        <v>96</v>
      </c>
      <c r="H89" s="136">
        <v>5</v>
      </c>
      <c r="I89" s="200">
        <v>5</v>
      </c>
      <c r="J89" s="195">
        <f>IF(ABS((H89-I89)/I89)&lt;=0.1,2,IF(AND(ABS((H89-I89)/I89)&gt;0.1,ABS((H89-I89)/I89)&lt;=0.2),1,0))</f>
        <v>2</v>
      </c>
      <c r="K89" s="196">
        <v>95</v>
      </c>
      <c r="L89" s="179">
        <f>IF(K89&gt;90,4,IF(AND(K89&gt;80,K89&lt;=90),3,IF(AND(K89&gt;=50,K89&lt;=80),2,IF(AND(K89&gt;=10,K89&lt;50),1,0))))</f>
        <v>4</v>
      </c>
      <c r="M89" s="189">
        <v>2</v>
      </c>
      <c r="N89" s="224">
        <v>2</v>
      </c>
      <c r="O89" s="224">
        <v>2</v>
      </c>
      <c r="P89" s="183">
        <f>SUM(M89:O89)</f>
        <v>6</v>
      </c>
      <c r="Q89" s="301">
        <v>90</v>
      </c>
      <c r="R89" s="301">
        <v>90</v>
      </c>
      <c r="S89" s="306">
        <f>ROUND(R89/Q89*100,0)</f>
        <v>100</v>
      </c>
      <c r="T89" s="179">
        <f>IF(S89&gt;90,4,IF(AND(S89&gt;80,S89&lt;=90),3,IF(AND(S89&gt;=50,S89&lt;=80),2,IF(AND(S89&gt;=10,S89&lt;50),1,0))))</f>
        <v>4</v>
      </c>
      <c r="U89" s="136">
        <v>109</v>
      </c>
      <c r="V89" s="136">
        <v>100</v>
      </c>
      <c r="W89" s="179">
        <f>IF(V89&gt;=90,2,IF(V89&gt;=80,1,0))</f>
        <v>2</v>
      </c>
      <c r="X89" s="309">
        <v>14</v>
      </c>
      <c r="Y89" s="309">
        <v>229</v>
      </c>
      <c r="Z89" s="184">
        <f>F89+J89+L89+P89+T89+W89</f>
        <v>20</v>
      </c>
      <c r="AA89" s="192">
        <f>ROUND(Z89/$Z$2*100,0)</f>
        <v>100</v>
      </c>
    </row>
    <row r="90" spans="1:27" s="198" customFormat="1" ht="30" customHeight="1" x14ac:dyDescent="0.25">
      <c r="A90" s="193" t="s">
        <v>33</v>
      </c>
      <c r="B90" s="225">
        <v>88</v>
      </c>
      <c r="C90" s="206" t="s">
        <v>221</v>
      </c>
      <c r="D90" s="206" t="s">
        <v>389</v>
      </c>
      <c r="E90" s="178" t="s">
        <v>647</v>
      </c>
      <c r="F90" s="179">
        <f>IF(E90="23/24",2,0)</f>
        <v>2</v>
      </c>
      <c r="G90" s="136">
        <v>137</v>
      </c>
      <c r="H90" s="136">
        <v>6</v>
      </c>
      <c r="I90" s="272">
        <v>6</v>
      </c>
      <c r="J90" s="195">
        <f>IF(ABS((H90-I90)/I90)&lt;=0.1,2,IF(AND(ABS((H90-I90)/I90)&gt;0.1,ABS((H90-I90)/I90)&lt;=0.2),1,0))</f>
        <v>2</v>
      </c>
      <c r="K90" s="205">
        <v>93.333333333333329</v>
      </c>
      <c r="L90" s="195">
        <f>IF(K90&gt;90,4,IF(AND(K90&gt;80,K90&lt;=90),3,IF(AND(K90&gt;=50,K90&lt;=80),2,IF(AND(K90&gt;=10,K90&lt;50),1,0))))</f>
        <v>4</v>
      </c>
      <c r="M90" s="189">
        <v>2</v>
      </c>
      <c r="N90" s="223">
        <v>2</v>
      </c>
      <c r="O90" s="223">
        <v>2</v>
      </c>
      <c r="P90" s="179">
        <f>SUM(M90:O90)</f>
        <v>6</v>
      </c>
      <c r="Q90" s="299">
        <v>136</v>
      </c>
      <c r="R90" s="299">
        <v>136</v>
      </c>
      <c r="S90" s="197">
        <f>ROUND(R90/Q90*100,0)</f>
        <v>100</v>
      </c>
      <c r="T90" s="195">
        <f>IF(S90&gt;90,4,IF(AND(S90&gt;80,S90&lt;=90),3,IF(AND(S90&gt;=50,S90&lt;=80),2,IF(AND(S90&gt;=10,S90&lt;50),1,0))))</f>
        <v>4</v>
      </c>
      <c r="U90" s="136">
        <v>231</v>
      </c>
      <c r="V90" s="136">
        <v>100</v>
      </c>
      <c r="W90" s="179">
        <f>IF(V90&gt;=90,2,IF(V90&gt;=80,1,0))</f>
        <v>2</v>
      </c>
      <c r="X90" s="247">
        <v>21</v>
      </c>
      <c r="Y90" s="247">
        <v>277</v>
      </c>
      <c r="Z90" s="192">
        <f>F90+J90+L90+P90+T90+W90</f>
        <v>20</v>
      </c>
      <c r="AA90" s="192">
        <f>ROUND(Z90/$Z$2*100,0)</f>
        <v>100</v>
      </c>
    </row>
    <row r="91" spans="1:27" s="198" customFormat="1" ht="30" customHeight="1" x14ac:dyDescent="0.25">
      <c r="A91" s="193" t="s">
        <v>33</v>
      </c>
      <c r="B91" s="187">
        <v>89</v>
      </c>
      <c r="C91" s="206" t="s">
        <v>217</v>
      </c>
      <c r="D91" s="206" t="s">
        <v>391</v>
      </c>
      <c r="E91" s="178" t="s">
        <v>647</v>
      </c>
      <c r="F91" s="179">
        <f>IF(E91="23/24",2,0)</f>
        <v>2</v>
      </c>
      <c r="G91" s="136">
        <v>19</v>
      </c>
      <c r="H91" s="136">
        <v>2</v>
      </c>
      <c r="I91" s="272">
        <v>2</v>
      </c>
      <c r="J91" s="195">
        <f>IF(ABS((H91-I91)/I91)&lt;=0.1,2,IF(AND(ABS((H91-I91)/I91)&gt;0.1,ABS((H91-I91)/I91)&lt;=0.2),1,0))</f>
        <v>2</v>
      </c>
      <c r="K91" s="205">
        <v>96.666666666666671</v>
      </c>
      <c r="L91" s="195">
        <f>IF(K91&gt;90,4,IF(AND(K91&gt;80,K91&lt;=90),3,IF(AND(K91&gt;=50,K91&lt;=80),2,IF(AND(K91&gt;=10,K91&lt;50),1,0))))</f>
        <v>4</v>
      </c>
      <c r="M91" s="189">
        <v>2</v>
      </c>
      <c r="N91" s="223">
        <v>2</v>
      </c>
      <c r="O91" s="223">
        <v>2</v>
      </c>
      <c r="P91" s="179">
        <f>SUM(M91:O91)</f>
        <v>6</v>
      </c>
      <c r="Q91" s="299">
        <v>19</v>
      </c>
      <c r="R91" s="299">
        <v>19</v>
      </c>
      <c r="S91" s="197">
        <f>ROUND(R91/Q91*100,0)</f>
        <v>100</v>
      </c>
      <c r="T91" s="195">
        <f>IF(S91&gt;90,4,IF(AND(S91&gt;80,S91&lt;=90),3,IF(AND(S91&gt;=50,S91&lt;=80),2,IF(AND(S91&gt;=10,S91&lt;50),1,0))))</f>
        <v>4</v>
      </c>
      <c r="U91" s="136">
        <v>30</v>
      </c>
      <c r="V91" s="136">
        <v>100</v>
      </c>
      <c r="W91" s="179">
        <f>IF(V91&gt;=90,2,IF(V91&gt;=80,1,0))</f>
        <v>2</v>
      </c>
      <c r="X91" s="247">
        <v>2</v>
      </c>
      <c r="Y91" s="247">
        <v>57</v>
      </c>
      <c r="Z91" s="192">
        <f>F91+J91+L91+P91+T91+W91</f>
        <v>20</v>
      </c>
      <c r="AA91" s="192">
        <f>ROUND(Z91/$Z$2*100,0)</f>
        <v>100</v>
      </c>
    </row>
    <row r="92" spans="1:27" s="198" customFormat="1" ht="30" customHeight="1" x14ac:dyDescent="0.25">
      <c r="A92" s="193" t="s">
        <v>33</v>
      </c>
      <c r="B92" s="225">
        <v>90</v>
      </c>
      <c r="C92" s="206" t="s">
        <v>218</v>
      </c>
      <c r="D92" s="206" t="s">
        <v>386</v>
      </c>
      <c r="E92" s="178" t="s">
        <v>647</v>
      </c>
      <c r="F92" s="179">
        <f>IF(E92="23/24",2,0)</f>
        <v>2</v>
      </c>
      <c r="G92" s="136">
        <v>145</v>
      </c>
      <c r="H92" s="136">
        <v>6</v>
      </c>
      <c r="I92" s="275">
        <v>6</v>
      </c>
      <c r="J92" s="195">
        <f>IF(ABS((H92-I92)/I92)&lt;=0.1,2,IF(AND(ABS((H92-I92)/I92)&gt;0.1,ABS((H92-I92)/I92)&lt;=0.2),1,0))</f>
        <v>2</v>
      </c>
      <c r="K92" s="205">
        <v>96.666666666666671</v>
      </c>
      <c r="L92" s="195">
        <f>IF(K92&gt;90,4,IF(AND(K92&gt;80,K92&lt;=90),3,IF(AND(K92&gt;=50,K92&lt;=80),2,IF(AND(K92&gt;=10,K92&lt;50),1,0))))</f>
        <v>4</v>
      </c>
      <c r="M92" s="189">
        <v>2</v>
      </c>
      <c r="N92" s="223">
        <v>2</v>
      </c>
      <c r="O92" s="223">
        <v>2</v>
      </c>
      <c r="P92" s="179">
        <f>SUM(M92:O92)</f>
        <v>6</v>
      </c>
      <c r="Q92" s="299">
        <v>143</v>
      </c>
      <c r="R92" s="299">
        <v>143</v>
      </c>
      <c r="S92" s="197">
        <f>ROUND(R92/Q92*100,0)</f>
        <v>100</v>
      </c>
      <c r="T92" s="195">
        <f>IF(S92&gt;90,4,IF(AND(S92&gt;80,S92&lt;=90),3,IF(AND(S92&gt;=50,S92&lt;=80),2,IF(AND(S92&gt;=10,S92&lt;50),1,0))))</f>
        <v>4</v>
      </c>
      <c r="U92" s="136">
        <v>212</v>
      </c>
      <c r="V92" s="136">
        <v>100</v>
      </c>
      <c r="W92" s="179">
        <f>IF(V92&gt;=90,2,IF(V92&gt;=80,1,0))</f>
        <v>2</v>
      </c>
      <c r="X92" s="247">
        <v>8</v>
      </c>
      <c r="Y92" s="247">
        <v>474</v>
      </c>
      <c r="Z92" s="192">
        <f>F92+J92+L92+P92+T92+W92</f>
        <v>20</v>
      </c>
      <c r="AA92" s="192">
        <f>ROUND(Z92/$Z$2*100,0)</f>
        <v>100</v>
      </c>
    </row>
    <row r="93" spans="1:27" s="198" customFormat="1" ht="30" customHeight="1" x14ac:dyDescent="0.25">
      <c r="A93" s="193" t="s">
        <v>33</v>
      </c>
      <c r="B93" s="187">
        <v>91</v>
      </c>
      <c r="C93" s="206" t="s">
        <v>219</v>
      </c>
      <c r="D93" s="206" t="s">
        <v>392</v>
      </c>
      <c r="E93" s="178" t="s">
        <v>647</v>
      </c>
      <c r="F93" s="179">
        <f>IF(E93="23/24",2,0)</f>
        <v>2</v>
      </c>
      <c r="G93" s="136">
        <v>109</v>
      </c>
      <c r="H93" s="136">
        <v>6</v>
      </c>
      <c r="I93" s="275">
        <v>6</v>
      </c>
      <c r="J93" s="195">
        <f>IF(ABS((H93-I93)/I93)&lt;=0.1,2,IF(AND(ABS((H93-I93)/I93)&gt;0.1,ABS((H93-I93)/I93)&lt;=0.2),1,0))</f>
        <v>2</v>
      </c>
      <c r="K93" s="205">
        <v>98.333333333333329</v>
      </c>
      <c r="L93" s="195">
        <f>IF(K93&gt;90,4,IF(AND(K93&gt;80,K93&lt;=90),3,IF(AND(K93&gt;=50,K93&lt;=80),2,IF(AND(K93&gt;=10,K93&lt;50),1,0))))</f>
        <v>4</v>
      </c>
      <c r="M93" s="189">
        <v>2</v>
      </c>
      <c r="N93" s="223">
        <v>2</v>
      </c>
      <c r="O93" s="223">
        <v>2</v>
      </c>
      <c r="P93" s="179">
        <f>SUM(M93:O93)</f>
        <v>6</v>
      </c>
      <c r="Q93" s="299">
        <v>107</v>
      </c>
      <c r="R93" s="299">
        <v>107</v>
      </c>
      <c r="S93" s="197">
        <f>ROUND(R93/Q93*100,0)</f>
        <v>100</v>
      </c>
      <c r="T93" s="195">
        <f>IF(S93&gt;90,4,IF(AND(S93&gt;80,S93&lt;=90),3,IF(AND(S93&gt;=50,S93&lt;=80),2,IF(AND(S93&gt;=10,S93&lt;50),1,0))))</f>
        <v>4</v>
      </c>
      <c r="U93" s="136">
        <v>162</v>
      </c>
      <c r="V93" s="136">
        <v>100</v>
      </c>
      <c r="W93" s="179">
        <f>IF(V93&gt;=90,2,IF(V93&gt;=80,1,0))</f>
        <v>2</v>
      </c>
      <c r="X93" s="247">
        <v>6</v>
      </c>
      <c r="Y93" s="247">
        <v>114</v>
      </c>
      <c r="Z93" s="192">
        <f>F93+J93+L93+P93+T93+W93</f>
        <v>20</v>
      </c>
      <c r="AA93" s="192">
        <f>ROUND(Z93/$Z$2*100,0)</f>
        <v>100</v>
      </c>
    </row>
    <row r="94" spans="1:27" s="198" customFormat="1" ht="30" customHeight="1" x14ac:dyDescent="0.25">
      <c r="A94" s="193" t="s">
        <v>33</v>
      </c>
      <c r="B94" s="225">
        <v>92</v>
      </c>
      <c r="C94" s="206" t="s">
        <v>222</v>
      </c>
      <c r="D94" s="206" t="s">
        <v>387</v>
      </c>
      <c r="E94" s="178" t="s">
        <v>647</v>
      </c>
      <c r="F94" s="179">
        <f>IF(E94="23/24",2,0)</f>
        <v>2</v>
      </c>
      <c r="G94" s="136">
        <v>12</v>
      </c>
      <c r="H94" s="136">
        <v>1</v>
      </c>
      <c r="I94" s="275">
        <v>1</v>
      </c>
      <c r="J94" s="195">
        <f>IF(ABS((H94-I94)/I94)&lt;=0.1,2,IF(AND(ABS((H94-I94)/I94)&gt;0.1,ABS((H94-I94)/I94)&lt;=0.2),1,0))</f>
        <v>2</v>
      </c>
      <c r="K94" s="205">
        <v>96.666666666666671</v>
      </c>
      <c r="L94" s="195">
        <f>IF(K94&gt;90,4,IF(AND(K94&gt;80,K94&lt;=90),3,IF(AND(K94&gt;=50,K94&lt;=80),2,IF(AND(K94&gt;=10,K94&lt;50),1,0))))</f>
        <v>4</v>
      </c>
      <c r="M94" s="189">
        <v>2</v>
      </c>
      <c r="N94" s="223">
        <v>2</v>
      </c>
      <c r="O94" s="223">
        <v>2</v>
      </c>
      <c r="P94" s="179">
        <f>SUM(M94:O94)</f>
        <v>6</v>
      </c>
      <c r="Q94" s="299">
        <v>11</v>
      </c>
      <c r="R94" s="299">
        <v>11</v>
      </c>
      <c r="S94" s="197">
        <f>ROUND(R94/Q94*100,0)</f>
        <v>100</v>
      </c>
      <c r="T94" s="195">
        <f>IF(S94&gt;90,4,IF(AND(S94&gt;80,S94&lt;=90),3,IF(AND(S94&gt;=50,S94&lt;=80),2,IF(AND(S94&gt;=10,S94&lt;50),1,0))))</f>
        <v>4</v>
      </c>
      <c r="U94" s="136">
        <v>22</v>
      </c>
      <c r="V94" s="136">
        <v>100</v>
      </c>
      <c r="W94" s="179">
        <f>IF(V94&gt;=90,2,IF(V94&gt;=80,1,0))</f>
        <v>2</v>
      </c>
      <c r="X94" s="247">
        <v>3</v>
      </c>
      <c r="Y94" s="247">
        <v>78</v>
      </c>
      <c r="Z94" s="192">
        <f>F94+J94+L94+P94+T94+W94</f>
        <v>20</v>
      </c>
      <c r="AA94" s="192">
        <f>ROUND(Z94/$Z$2*100,0)</f>
        <v>100</v>
      </c>
    </row>
    <row r="95" spans="1:27" s="198" customFormat="1" ht="30" customHeight="1" x14ac:dyDescent="0.25">
      <c r="A95" s="260" t="s">
        <v>34</v>
      </c>
      <c r="B95" s="187">
        <v>93</v>
      </c>
      <c r="C95" s="206" t="s">
        <v>593</v>
      </c>
      <c r="D95" s="206" t="s">
        <v>410</v>
      </c>
      <c r="E95" s="178" t="s">
        <v>647</v>
      </c>
      <c r="F95" s="195">
        <f>IF(E95="23/24",2,0)</f>
        <v>2</v>
      </c>
      <c r="G95" s="136">
        <v>396</v>
      </c>
      <c r="H95" s="136">
        <v>18</v>
      </c>
      <c r="I95" s="277">
        <v>18</v>
      </c>
      <c r="J95" s="195">
        <f>IF(ABS((H95-I95)/I95)&lt;=0.1,2,IF(AND(ABS((H95-I95)/I95)&gt;0.1,ABS((H95-I95)/I95)&lt;=0.2),1,0))</f>
        <v>2</v>
      </c>
      <c r="K95" s="190">
        <v>98.3</v>
      </c>
      <c r="L95" s="195">
        <f>IF(K95&gt;90,4,IF(AND(K95&gt;80,K95&lt;=90),3,IF(AND(K95&gt;=50,K95&lt;=80),2,IF(AND(K95&gt;=10,K95&lt;50),1,0))))</f>
        <v>4</v>
      </c>
      <c r="M95" s="189">
        <v>2</v>
      </c>
      <c r="N95" s="223">
        <v>2</v>
      </c>
      <c r="O95" s="223">
        <v>2</v>
      </c>
      <c r="P95" s="179">
        <f>SUM(M95:O95)</f>
        <v>6</v>
      </c>
      <c r="Q95" s="298">
        <v>368</v>
      </c>
      <c r="R95" s="298">
        <v>362</v>
      </c>
      <c r="S95" s="303">
        <f>ROUND(R95/Q95*100,0)</f>
        <v>98</v>
      </c>
      <c r="T95" s="195">
        <f>IF(S95&gt;90,4,IF(AND(S95&gt;80,S95&lt;=90),3,IF(AND(S95&gt;=50,S95&lt;=80),2,IF(AND(S95&gt;=10,S95&lt;50),1,0))))</f>
        <v>4</v>
      </c>
      <c r="U95" s="136">
        <v>511</v>
      </c>
      <c r="V95" s="136">
        <v>100</v>
      </c>
      <c r="W95" s="179">
        <f>IF(V95&gt;=90,2,IF(V95&gt;=80,1,0))</f>
        <v>2</v>
      </c>
      <c r="X95" s="247">
        <v>104</v>
      </c>
      <c r="Y95" s="247">
        <v>215</v>
      </c>
      <c r="Z95" s="192">
        <f>F95+J95+L95+P95+T95+W95</f>
        <v>20</v>
      </c>
      <c r="AA95" s="192">
        <f>ROUND(Z95/$Z$2*100,0)</f>
        <v>100</v>
      </c>
    </row>
    <row r="96" spans="1:27" s="198" customFormat="1" ht="30" customHeight="1" x14ac:dyDescent="0.25">
      <c r="A96" s="260" t="s">
        <v>34</v>
      </c>
      <c r="B96" s="225">
        <v>94</v>
      </c>
      <c r="C96" s="206" t="s">
        <v>224</v>
      </c>
      <c r="D96" s="206" t="s">
        <v>421</v>
      </c>
      <c r="E96" s="178" t="s">
        <v>647</v>
      </c>
      <c r="F96" s="195">
        <f>IF(E96="23/24",2,0)</f>
        <v>2</v>
      </c>
      <c r="G96" s="136">
        <v>498</v>
      </c>
      <c r="H96" s="136">
        <v>22</v>
      </c>
      <c r="I96" s="277">
        <v>22</v>
      </c>
      <c r="J96" s="195">
        <f>IF(ABS((H96-I96)/I96)&lt;=0.1,2,IF(AND(ABS((H96-I96)/I96)&gt;0.1,ABS((H96-I96)/I96)&lt;=0.2),1,0))</f>
        <v>2</v>
      </c>
      <c r="K96" s="190">
        <v>98.3</v>
      </c>
      <c r="L96" s="195">
        <f>IF(K96&gt;90,4,IF(AND(K96&gt;80,K96&lt;=90),3,IF(AND(K96&gt;=50,K96&lt;=80),2,IF(AND(K96&gt;=10,K96&lt;50),1,0))))</f>
        <v>4</v>
      </c>
      <c r="M96" s="189">
        <v>2</v>
      </c>
      <c r="N96" s="223">
        <v>2</v>
      </c>
      <c r="O96" s="223">
        <v>2</v>
      </c>
      <c r="P96" s="179">
        <f>SUM(M96:O96)</f>
        <v>6</v>
      </c>
      <c r="Q96" s="298">
        <v>489</v>
      </c>
      <c r="R96" s="298">
        <v>487</v>
      </c>
      <c r="S96" s="303">
        <f>ROUND(R96/Q96*100,0)</f>
        <v>100</v>
      </c>
      <c r="T96" s="195">
        <f>IF(S96&gt;90,4,IF(AND(S96&gt;80,S96&lt;=90),3,IF(AND(S96&gt;=50,S96&lt;=80),2,IF(AND(S96&gt;=10,S96&lt;50),1,0))))</f>
        <v>4</v>
      </c>
      <c r="U96" s="136">
        <v>686</v>
      </c>
      <c r="V96" s="136">
        <v>100</v>
      </c>
      <c r="W96" s="179">
        <f>IF(V96&gt;=90,2,IF(V96&gt;=80,1,0))</f>
        <v>2</v>
      </c>
      <c r="X96" s="247">
        <v>193</v>
      </c>
      <c r="Y96" s="247">
        <v>314</v>
      </c>
      <c r="Z96" s="192">
        <f>F96+J96+L96+P96+T96+W96</f>
        <v>20</v>
      </c>
      <c r="AA96" s="192">
        <f>ROUND(Z96/$Z$2*100,0)</f>
        <v>100</v>
      </c>
    </row>
    <row r="97" spans="1:30" s="198" customFormat="1" ht="30" customHeight="1" x14ac:dyDescent="0.25">
      <c r="A97" s="260" t="s">
        <v>34</v>
      </c>
      <c r="B97" s="187">
        <v>95</v>
      </c>
      <c r="C97" s="206" t="s">
        <v>225</v>
      </c>
      <c r="D97" s="206" t="s">
        <v>432</v>
      </c>
      <c r="E97" s="178" t="s">
        <v>647</v>
      </c>
      <c r="F97" s="195">
        <f>IF(E97="23/24",2,0)</f>
        <v>2</v>
      </c>
      <c r="G97" s="136">
        <v>161</v>
      </c>
      <c r="H97" s="136">
        <v>6</v>
      </c>
      <c r="I97" s="277">
        <v>6</v>
      </c>
      <c r="J97" s="195">
        <f>IF(ABS((H97-I97)/I97)&lt;=0.1,2,IF(AND(ABS((H97-I97)/I97)&gt;0.1,ABS((H97-I97)/I97)&lt;=0.2),1,0))</f>
        <v>2</v>
      </c>
      <c r="K97" s="190">
        <v>96.7</v>
      </c>
      <c r="L97" s="195">
        <f>IF(K97&gt;90,4,IF(AND(K97&gt;80,K97&lt;=90),3,IF(AND(K97&gt;=50,K97&lt;=80),2,IF(AND(K97&gt;=10,K97&lt;50),1,0))))</f>
        <v>4</v>
      </c>
      <c r="M97" s="189">
        <v>2</v>
      </c>
      <c r="N97" s="223">
        <v>2</v>
      </c>
      <c r="O97" s="223">
        <v>2</v>
      </c>
      <c r="P97" s="179">
        <f>SUM(M97:O97)</f>
        <v>6</v>
      </c>
      <c r="Q97" s="298">
        <v>158</v>
      </c>
      <c r="R97" s="298">
        <v>151</v>
      </c>
      <c r="S97" s="303">
        <f>ROUND(R97/Q97*100,0)</f>
        <v>96</v>
      </c>
      <c r="T97" s="195">
        <f>IF(S97&gt;90,4,IF(AND(S97&gt;80,S97&lt;=90),3,IF(AND(S97&gt;=50,S97&lt;=80),2,IF(AND(S97&gt;=10,S97&lt;50),1,0))))</f>
        <v>4</v>
      </c>
      <c r="U97" s="136">
        <v>205</v>
      </c>
      <c r="V97" s="136">
        <v>100</v>
      </c>
      <c r="W97" s="179">
        <f>IF(V97&gt;=90,2,IF(V97&gt;=80,1,0))</f>
        <v>2</v>
      </c>
      <c r="X97" s="247">
        <v>30</v>
      </c>
      <c r="Y97" s="247">
        <v>63</v>
      </c>
      <c r="Z97" s="192">
        <f>F97+J97+L97+P97+T97+W97</f>
        <v>20</v>
      </c>
      <c r="AA97" s="192">
        <f>ROUND(Z97/$Z$2*100,0)</f>
        <v>100</v>
      </c>
    </row>
    <row r="98" spans="1:30" s="36" customFormat="1" ht="30" customHeight="1" x14ac:dyDescent="0.25">
      <c r="A98" s="263" t="s">
        <v>34</v>
      </c>
      <c r="B98" s="225">
        <v>96</v>
      </c>
      <c r="C98" s="138" t="s">
        <v>597</v>
      </c>
      <c r="D98" s="138" t="s">
        <v>426</v>
      </c>
      <c r="E98" s="168" t="s">
        <v>647</v>
      </c>
      <c r="F98" s="170">
        <f>IF(E98="23/24",2,0)</f>
        <v>2</v>
      </c>
      <c r="G98" s="136">
        <v>308</v>
      </c>
      <c r="H98" s="136">
        <v>13</v>
      </c>
      <c r="I98" s="271">
        <v>13</v>
      </c>
      <c r="J98" s="170">
        <f>IF(ABS((H98-I98)/I98)&lt;=0.1,2,IF(AND(ABS((H98-I98)/I98)&gt;0.1,ABS((H98-I98)/I98)&lt;=0.2),1,0))</f>
        <v>2</v>
      </c>
      <c r="K98" s="294">
        <v>96.7</v>
      </c>
      <c r="L98" s="170">
        <f>IF(K98&gt;90,4,IF(AND(K98&gt;80,K98&lt;=90),3,IF(AND(K98&gt;=50,K98&lt;=80),2,IF(AND(K98&gt;=10,K98&lt;50),1,0))))</f>
        <v>4</v>
      </c>
      <c r="M98" s="165">
        <v>2</v>
      </c>
      <c r="N98" s="223">
        <v>2</v>
      </c>
      <c r="O98" s="223">
        <v>2</v>
      </c>
      <c r="P98" s="162">
        <f>SUM(M98:O98)</f>
        <v>6</v>
      </c>
      <c r="Q98" s="136">
        <v>299</v>
      </c>
      <c r="R98" s="136">
        <v>292</v>
      </c>
      <c r="S98" s="171">
        <f>ROUND(R98/Q98*100,0)</f>
        <v>98</v>
      </c>
      <c r="T98" s="170">
        <f>IF(S98&gt;90,4,IF(AND(S98&gt;80,S98&lt;=90),3,IF(AND(S98&gt;=50,S98&lt;=80),2,IF(AND(S98&gt;=10,S98&lt;50),1,0))))</f>
        <v>4</v>
      </c>
      <c r="U98" s="136">
        <v>328</v>
      </c>
      <c r="V98" s="136">
        <v>100</v>
      </c>
      <c r="W98" s="162">
        <f>IF(V98&gt;=90,2,IF(V98&gt;=80,1,0))</f>
        <v>2</v>
      </c>
      <c r="X98" s="247">
        <v>43</v>
      </c>
      <c r="Y98" s="247">
        <v>287</v>
      </c>
      <c r="Z98" s="167">
        <f>F98+J98+L98+P98+T98+W98</f>
        <v>20</v>
      </c>
      <c r="AA98" s="167">
        <f>ROUND(Z98/$Z$2*100,0)</f>
        <v>100</v>
      </c>
    </row>
    <row r="99" spans="1:30" s="36" customFormat="1" ht="30" customHeight="1" x14ac:dyDescent="0.25">
      <c r="A99" s="263" t="s">
        <v>34</v>
      </c>
      <c r="B99" s="187">
        <v>97</v>
      </c>
      <c r="C99" s="138" t="s">
        <v>598</v>
      </c>
      <c r="D99" s="138" t="s">
        <v>395</v>
      </c>
      <c r="E99" s="168" t="s">
        <v>647</v>
      </c>
      <c r="F99" s="170">
        <f>IF(E99="23/24",2,0)</f>
        <v>2</v>
      </c>
      <c r="G99" s="136">
        <v>262</v>
      </c>
      <c r="H99" s="136">
        <v>12</v>
      </c>
      <c r="I99" s="271">
        <v>12</v>
      </c>
      <c r="J99" s="170">
        <f>IF(ABS((H99-I99)/I99)&lt;=0.1,2,IF(AND(ABS((H99-I99)/I99)&gt;0.1,ABS((H99-I99)/I99)&lt;=0.2),1,0))</f>
        <v>2</v>
      </c>
      <c r="K99" s="294">
        <v>98.3</v>
      </c>
      <c r="L99" s="170">
        <f>IF(K99&gt;90,4,IF(AND(K99&gt;80,K99&lt;=90),3,IF(AND(K99&gt;=50,K99&lt;=80),2,IF(AND(K99&gt;=10,K99&lt;50),1,0))))</f>
        <v>4</v>
      </c>
      <c r="M99" s="165">
        <v>2</v>
      </c>
      <c r="N99" s="223">
        <v>2</v>
      </c>
      <c r="O99" s="223">
        <v>2</v>
      </c>
      <c r="P99" s="162">
        <f>SUM(M99:O99)</f>
        <v>6</v>
      </c>
      <c r="Q99" s="136">
        <v>257</v>
      </c>
      <c r="R99" s="136">
        <v>251</v>
      </c>
      <c r="S99" s="171">
        <f>ROUND(R99/Q99*100,0)</f>
        <v>98</v>
      </c>
      <c r="T99" s="170">
        <f>IF(S99&gt;90,4,IF(AND(S99&gt;80,S99&lt;=90),3,IF(AND(S99&gt;=50,S99&lt;=80),2,IF(AND(S99&gt;=10,S99&lt;50),1,0))))</f>
        <v>4</v>
      </c>
      <c r="U99" s="136">
        <v>382</v>
      </c>
      <c r="V99" s="136">
        <v>100</v>
      </c>
      <c r="W99" s="162">
        <f>IF(V99&gt;=90,2,IF(V99&gt;=80,1,0))</f>
        <v>2</v>
      </c>
      <c r="X99" s="247">
        <v>48</v>
      </c>
      <c r="Y99" s="247">
        <v>282</v>
      </c>
      <c r="Z99" s="167">
        <f>F99+J99+L99+P99+T99+W99</f>
        <v>20</v>
      </c>
      <c r="AA99" s="167">
        <f>ROUND(Z99/$Z$2*100,0)</f>
        <v>100</v>
      </c>
    </row>
    <row r="100" spans="1:30" s="36" customFormat="1" ht="30" customHeight="1" x14ac:dyDescent="0.25">
      <c r="A100" s="263" t="s">
        <v>34</v>
      </c>
      <c r="B100" s="225">
        <v>98</v>
      </c>
      <c r="C100" s="138" t="s">
        <v>228</v>
      </c>
      <c r="D100" s="138" t="s">
        <v>412</v>
      </c>
      <c r="E100" s="168" t="s">
        <v>647</v>
      </c>
      <c r="F100" s="170">
        <f>IF(E100="23/24",2,0)</f>
        <v>2</v>
      </c>
      <c r="G100" s="136">
        <v>296</v>
      </c>
      <c r="H100" s="136">
        <v>13</v>
      </c>
      <c r="I100" s="271">
        <v>13</v>
      </c>
      <c r="J100" s="170">
        <f>IF(ABS((H100-I100)/I100)&lt;=0.1,2,IF(AND(ABS((H100-I100)/I100)&gt;0.1,ABS((H100-I100)/I100)&lt;=0.2),1,0))</f>
        <v>2</v>
      </c>
      <c r="K100" s="294">
        <v>96.7</v>
      </c>
      <c r="L100" s="170">
        <f>IF(K100&gt;90,4,IF(AND(K100&gt;80,K100&lt;=90),3,IF(AND(K100&gt;=50,K100&lt;=80),2,IF(AND(K100&gt;=10,K100&lt;50),1,0))))</f>
        <v>4</v>
      </c>
      <c r="M100" s="165">
        <v>2</v>
      </c>
      <c r="N100" s="223">
        <v>2</v>
      </c>
      <c r="O100" s="223">
        <v>2</v>
      </c>
      <c r="P100" s="162">
        <f>SUM(M100:O100)</f>
        <v>6</v>
      </c>
      <c r="Q100" s="136">
        <v>289</v>
      </c>
      <c r="R100" s="136">
        <v>287</v>
      </c>
      <c r="S100" s="171">
        <f>ROUND(R100/Q100*100,0)</f>
        <v>99</v>
      </c>
      <c r="T100" s="170">
        <f>IF(S100&gt;90,4,IF(AND(S100&gt;80,S100&lt;=90),3,IF(AND(S100&gt;=50,S100&lt;=80),2,IF(AND(S100&gt;=10,S100&lt;50),1,0))))</f>
        <v>4</v>
      </c>
      <c r="U100" s="136">
        <v>403</v>
      </c>
      <c r="V100" s="136">
        <v>100</v>
      </c>
      <c r="W100" s="162">
        <f>IF(V100&gt;=90,2,IF(V100&gt;=80,1,0))</f>
        <v>2</v>
      </c>
      <c r="X100" s="247">
        <v>66</v>
      </c>
      <c r="Y100" s="247">
        <v>189</v>
      </c>
      <c r="Z100" s="167">
        <f>F100+J100+L100+P100+T100+W100</f>
        <v>20</v>
      </c>
      <c r="AA100" s="167">
        <f>ROUND(Z100/$Z$2*100,0)</f>
        <v>100</v>
      </c>
    </row>
    <row r="101" spans="1:30" s="36" customFormat="1" ht="30" customHeight="1" x14ac:dyDescent="0.25">
      <c r="A101" s="263" t="s">
        <v>34</v>
      </c>
      <c r="B101" s="187">
        <v>99</v>
      </c>
      <c r="C101" s="138" t="s">
        <v>599</v>
      </c>
      <c r="D101" s="138" t="s">
        <v>408</v>
      </c>
      <c r="E101" s="168" t="s">
        <v>647</v>
      </c>
      <c r="F101" s="170">
        <f>IF(E101="23/24",2,0)</f>
        <v>2</v>
      </c>
      <c r="G101" s="136">
        <v>173</v>
      </c>
      <c r="H101" s="136">
        <v>12</v>
      </c>
      <c r="I101" s="271">
        <v>12</v>
      </c>
      <c r="J101" s="170">
        <f>IF(ABS((H101-I101)/I101)&lt;=0.1,2,IF(AND(ABS((H101-I101)/I101)&gt;0.1,ABS((H101-I101)/I101)&lt;=0.2),1,0))</f>
        <v>2</v>
      </c>
      <c r="K101" s="294">
        <v>93.3</v>
      </c>
      <c r="L101" s="170">
        <f>IF(K101&gt;90,4,IF(AND(K101&gt;80,K101&lt;=90),3,IF(AND(K101&gt;=50,K101&lt;=80),2,IF(AND(K101&gt;=10,K101&lt;50),1,0))))</f>
        <v>4</v>
      </c>
      <c r="M101" s="165">
        <v>2</v>
      </c>
      <c r="N101" s="223">
        <v>2</v>
      </c>
      <c r="O101" s="223">
        <v>2</v>
      </c>
      <c r="P101" s="162">
        <f>SUM(M101:O101)</f>
        <v>6</v>
      </c>
      <c r="Q101" s="136">
        <v>172</v>
      </c>
      <c r="R101" s="136">
        <v>167</v>
      </c>
      <c r="S101" s="171">
        <f>ROUND(R101/Q101*100,0)</f>
        <v>97</v>
      </c>
      <c r="T101" s="170">
        <f>IF(S101&gt;90,4,IF(AND(S101&gt;80,S101&lt;=90),3,IF(AND(S101&gt;=50,S101&lt;=80),2,IF(AND(S101&gt;=10,S101&lt;50),1,0))))</f>
        <v>4</v>
      </c>
      <c r="U101" s="136">
        <v>229</v>
      </c>
      <c r="V101" s="136">
        <v>100</v>
      </c>
      <c r="W101" s="162">
        <f>IF(V101&gt;=90,2,IF(V101&gt;=80,1,0))</f>
        <v>2</v>
      </c>
      <c r="X101" s="247">
        <v>28</v>
      </c>
      <c r="Y101" s="247">
        <v>164</v>
      </c>
      <c r="Z101" s="167">
        <f>F101+J101+L101+P101+T101+W101</f>
        <v>20</v>
      </c>
      <c r="AA101" s="167">
        <f>ROUND(Z101/$Z$2*100,0)</f>
        <v>100</v>
      </c>
    </row>
    <row r="102" spans="1:30" s="36" customFormat="1" ht="30" customHeight="1" x14ac:dyDescent="0.25">
      <c r="A102" s="263" t="s">
        <v>34</v>
      </c>
      <c r="B102" s="225">
        <v>100</v>
      </c>
      <c r="C102" s="138" t="s">
        <v>600</v>
      </c>
      <c r="D102" s="138" t="s">
        <v>409</v>
      </c>
      <c r="E102" s="168" t="s">
        <v>647</v>
      </c>
      <c r="F102" s="170">
        <f>IF(E102="23/24",2,0)</f>
        <v>2</v>
      </c>
      <c r="G102" s="136">
        <v>271</v>
      </c>
      <c r="H102" s="136">
        <v>12</v>
      </c>
      <c r="I102" s="271">
        <v>12</v>
      </c>
      <c r="J102" s="170">
        <f>IF(ABS((H102-I102)/I102)&lt;=0.1,2,IF(AND(ABS((H102-I102)/I102)&gt;0.1,ABS((H102-I102)/I102)&lt;=0.2),1,0))</f>
        <v>2</v>
      </c>
      <c r="K102" s="294">
        <v>98.3</v>
      </c>
      <c r="L102" s="170">
        <f>IF(K102&gt;90,4,IF(AND(K102&gt;80,K102&lt;=90),3,IF(AND(K102&gt;=50,K102&lt;=80),2,IF(AND(K102&gt;=10,K102&lt;50),1,0))))</f>
        <v>4</v>
      </c>
      <c r="M102" s="165">
        <v>2</v>
      </c>
      <c r="N102" s="223">
        <v>2</v>
      </c>
      <c r="O102" s="223">
        <v>2</v>
      </c>
      <c r="P102" s="162">
        <f>SUM(M102:O102)</f>
        <v>6</v>
      </c>
      <c r="Q102" s="136">
        <v>265</v>
      </c>
      <c r="R102" s="136">
        <v>264</v>
      </c>
      <c r="S102" s="171">
        <f>ROUND(R102/Q102*100,0)</f>
        <v>100</v>
      </c>
      <c r="T102" s="170">
        <f>IF(S102&gt;90,4,IF(AND(S102&gt;80,S102&lt;=90),3,IF(AND(S102&gt;=50,S102&lt;=80),2,IF(AND(S102&gt;=10,S102&lt;50),1,0))))</f>
        <v>4</v>
      </c>
      <c r="U102" s="136">
        <v>378</v>
      </c>
      <c r="V102" s="136">
        <v>100</v>
      </c>
      <c r="W102" s="162">
        <f>IF(V102&gt;=90,2,IF(V102&gt;=80,1,0))</f>
        <v>2</v>
      </c>
      <c r="X102" s="247">
        <v>69</v>
      </c>
      <c r="Y102" s="247">
        <v>108</v>
      </c>
      <c r="Z102" s="167">
        <f>F102+J102+L102+P102+T102+W102</f>
        <v>20</v>
      </c>
      <c r="AA102" s="167">
        <f>ROUND(Z102/$Z$2*100,0)</f>
        <v>100</v>
      </c>
    </row>
    <row r="103" spans="1:30" s="36" customFormat="1" ht="30" customHeight="1" x14ac:dyDescent="0.25">
      <c r="A103" s="263" t="s">
        <v>34</v>
      </c>
      <c r="B103" s="187">
        <v>101</v>
      </c>
      <c r="C103" s="138" t="s">
        <v>229</v>
      </c>
      <c r="D103" s="138" t="s">
        <v>422</v>
      </c>
      <c r="E103" s="168" t="s">
        <v>647</v>
      </c>
      <c r="F103" s="170">
        <f>IF(E103="23/24",2,0)</f>
        <v>2</v>
      </c>
      <c r="G103" s="136">
        <v>318</v>
      </c>
      <c r="H103" s="136">
        <v>12</v>
      </c>
      <c r="I103" s="271">
        <v>12</v>
      </c>
      <c r="J103" s="170">
        <f>IF(ABS((H103-I103)/I103)&lt;=0.1,2,IF(AND(ABS((H103-I103)/I103)&gt;0.1,ABS((H103-I103)/I103)&lt;=0.2),1,0))</f>
        <v>2</v>
      </c>
      <c r="K103" s="294">
        <v>96.7</v>
      </c>
      <c r="L103" s="170">
        <f>IF(K103&gt;90,4,IF(AND(K103&gt;80,K103&lt;=90),3,IF(AND(K103&gt;=50,K103&lt;=80),2,IF(AND(K103&gt;=10,K103&lt;50),1,0))))</f>
        <v>4</v>
      </c>
      <c r="M103" s="165">
        <v>2</v>
      </c>
      <c r="N103" s="223">
        <v>2</v>
      </c>
      <c r="O103" s="223">
        <v>2</v>
      </c>
      <c r="P103" s="162">
        <f>SUM(M103:O103)</f>
        <v>6</v>
      </c>
      <c r="Q103" s="136">
        <v>314</v>
      </c>
      <c r="R103" s="136">
        <v>314</v>
      </c>
      <c r="S103" s="171">
        <f>ROUND(R103/Q103*100,0)</f>
        <v>100</v>
      </c>
      <c r="T103" s="170">
        <f>IF(S103&gt;90,4,IF(AND(S103&gt;80,S103&lt;=90),3,IF(AND(S103&gt;=50,S103&lt;=80),2,IF(AND(S103&gt;=10,S103&lt;50),1,0))))</f>
        <v>4</v>
      </c>
      <c r="U103" s="136">
        <v>311</v>
      </c>
      <c r="V103" s="136">
        <v>100</v>
      </c>
      <c r="W103" s="221">
        <f>IF(V103&gt;=90,2,IF(V103&gt;=80,1,0))</f>
        <v>2</v>
      </c>
      <c r="X103" s="247">
        <v>105</v>
      </c>
      <c r="Y103" s="247">
        <v>264</v>
      </c>
      <c r="Z103" s="167">
        <f>F103+J103+L103+P103+T103+W103</f>
        <v>20</v>
      </c>
      <c r="AA103" s="167">
        <f>ROUND(Z103/$Z$2*100,0)</f>
        <v>100</v>
      </c>
    </row>
    <row r="104" spans="1:30" s="198" customFormat="1" ht="30" customHeight="1" x14ac:dyDescent="0.25">
      <c r="A104" s="260" t="s">
        <v>34</v>
      </c>
      <c r="B104" s="225">
        <v>102</v>
      </c>
      <c r="C104" s="206" t="s">
        <v>230</v>
      </c>
      <c r="D104" s="206" t="s">
        <v>440</v>
      </c>
      <c r="E104" s="178" t="s">
        <v>647</v>
      </c>
      <c r="F104" s="195">
        <f>IF(E104="23/24",2,0)</f>
        <v>2</v>
      </c>
      <c r="G104" s="136">
        <v>298</v>
      </c>
      <c r="H104" s="136">
        <v>12</v>
      </c>
      <c r="I104" s="277">
        <v>12</v>
      </c>
      <c r="J104" s="195">
        <f>IF(ABS((H104-I104)/I104)&lt;=0.1,2,IF(AND(ABS((H104-I104)/I104)&gt;0.1,ABS((H104-I104)/I104)&lt;=0.2),1,0))</f>
        <v>2</v>
      </c>
      <c r="K104" s="190">
        <v>95</v>
      </c>
      <c r="L104" s="195">
        <f>IF(K104&gt;90,4,IF(AND(K104&gt;80,K104&lt;=90),3,IF(AND(K104&gt;=50,K104&lt;=80),2,IF(AND(K104&gt;=10,K104&lt;50),1,0))))</f>
        <v>4</v>
      </c>
      <c r="M104" s="189">
        <v>2</v>
      </c>
      <c r="N104" s="223">
        <v>2</v>
      </c>
      <c r="O104" s="223">
        <v>2</v>
      </c>
      <c r="P104" s="179">
        <f>SUM(M104:O104)</f>
        <v>6</v>
      </c>
      <c r="Q104" s="136">
        <v>290</v>
      </c>
      <c r="R104" s="136">
        <v>279</v>
      </c>
      <c r="S104" s="303">
        <f>ROUND(R104/Q104*100,0)</f>
        <v>96</v>
      </c>
      <c r="T104" s="195">
        <f>IF(S104&gt;90,4,IF(AND(S104&gt;80,S104&lt;=90),3,IF(AND(S104&gt;=50,S104&lt;=80),2,IF(AND(S104&gt;=10,S104&lt;50),1,0))))</f>
        <v>4</v>
      </c>
      <c r="U104" s="136">
        <v>430</v>
      </c>
      <c r="V104" s="136">
        <v>100</v>
      </c>
      <c r="W104" s="179">
        <f>IF(V104&gt;=90,2,IF(V104&gt;=80,1,0))</f>
        <v>2</v>
      </c>
      <c r="X104" s="247">
        <v>41</v>
      </c>
      <c r="Y104" s="247">
        <v>156</v>
      </c>
      <c r="Z104" s="192">
        <f>F104+J104+L104+P104+T104+W104</f>
        <v>20</v>
      </c>
      <c r="AA104" s="192">
        <f>ROUND(Z104/$Z$2*100,0)</f>
        <v>100</v>
      </c>
    </row>
    <row r="105" spans="1:30" s="198" customFormat="1" ht="30" customHeight="1" x14ac:dyDescent="0.25">
      <c r="A105" s="260" t="s">
        <v>34</v>
      </c>
      <c r="B105" s="187">
        <v>103</v>
      </c>
      <c r="C105" s="206" t="s">
        <v>231</v>
      </c>
      <c r="D105" s="206" t="s">
        <v>427</v>
      </c>
      <c r="E105" s="178" t="s">
        <v>647</v>
      </c>
      <c r="F105" s="195">
        <f>IF(E105="23/24",2,0)</f>
        <v>2</v>
      </c>
      <c r="G105" s="136">
        <v>180</v>
      </c>
      <c r="H105" s="136">
        <v>8</v>
      </c>
      <c r="I105" s="277">
        <v>8</v>
      </c>
      <c r="J105" s="195">
        <f>IF(ABS((H105-I105)/I105)&lt;=0.1,2,IF(AND(ABS((H105-I105)/I105)&gt;0.1,ABS((H105-I105)/I105)&lt;=0.2),1,0))</f>
        <v>2</v>
      </c>
      <c r="K105" s="190">
        <v>96.7</v>
      </c>
      <c r="L105" s="195">
        <f>IF(K105&gt;90,4,IF(AND(K105&gt;80,K105&lt;=90),3,IF(AND(K105&gt;=50,K105&lt;=80),2,IF(AND(K105&gt;=10,K105&lt;50),1,0))))</f>
        <v>4</v>
      </c>
      <c r="M105" s="189">
        <v>2</v>
      </c>
      <c r="N105" s="223">
        <v>2</v>
      </c>
      <c r="O105" s="223">
        <v>2</v>
      </c>
      <c r="P105" s="179">
        <f>SUM(M105:O105)</f>
        <v>6</v>
      </c>
      <c r="Q105" s="136">
        <v>178</v>
      </c>
      <c r="R105" s="136">
        <v>178</v>
      </c>
      <c r="S105" s="303">
        <f>ROUND(R105/Q105*100,0)</f>
        <v>100</v>
      </c>
      <c r="T105" s="195">
        <f>IF(S105&gt;90,4,IF(AND(S105&gt;80,S105&lt;=90),3,IF(AND(S105&gt;=50,S105&lt;=80),2,IF(AND(S105&gt;=10,S105&lt;50),1,0))))</f>
        <v>4</v>
      </c>
      <c r="U105" s="136">
        <v>190</v>
      </c>
      <c r="V105" s="136">
        <v>100</v>
      </c>
      <c r="W105" s="179">
        <f>IF(V105&gt;=90,2,IF(V105&gt;=80,1,0))</f>
        <v>2</v>
      </c>
      <c r="X105" s="247">
        <v>62</v>
      </c>
      <c r="Y105" s="247">
        <v>555</v>
      </c>
      <c r="Z105" s="192">
        <f>F105+J105+L105+P105+T105+W105</f>
        <v>20</v>
      </c>
      <c r="AA105" s="192">
        <f>ROUND(Z105/$Z$2*100,0)</f>
        <v>100</v>
      </c>
      <c r="AC105" s="149"/>
      <c r="AD105" s="150"/>
    </row>
    <row r="106" spans="1:30" s="198" customFormat="1" ht="30" customHeight="1" x14ac:dyDescent="0.25">
      <c r="A106" s="260" t="s">
        <v>34</v>
      </c>
      <c r="B106" s="225">
        <v>104</v>
      </c>
      <c r="C106" s="206" t="s">
        <v>604</v>
      </c>
      <c r="D106" s="206" t="s">
        <v>433</v>
      </c>
      <c r="E106" s="178" t="s">
        <v>647</v>
      </c>
      <c r="F106" s="195">
        <f>IF(E106="23/24",2,0)</f>
        <v>2</v>
      </c>
      <c r="G106" s="136">
        <v>254</v>
      </c>
      <c r="H106" s="136">
        <v>11</v>
      </c>
      <c r="I106" s="277">
        <v>11</v>
      </c>
      <c r="J106" s="195">
        <f>IF(ABS((H106-I106)/I106)&lt;=0.1,2,IF(AND(ABS((H106-I106)/I106)&gt;0.1,ABS((H106-I106)/I106)&lt;=0.2),1,0))</f>
        <v>2</v>
      </c>
      <c r="K106" s="190">
        <v>96.7</v>
      </c>
      <c r="L106" s="195">
        <f>IF(K106&gt;90,4,IF(AND(K106&gt;80,K106&lt;=90),3,IF(AND(K106&gt;=50,K106&lt;=80),2,IF(AND(K106&gt;=10,K106&lt;50),1,0))))</f>
        <v>4</v>
      </c>
      <c r="M106" s="189">
        <v>2</v>
      </c>
      <c r="N106" s="223">
        <v>2</v>
      </c>
      <c r="O106" s="223">
        <v>2</v>
      </c>
      <c r="P106" s="179">
        <f>SUM(M106:O106)</f>
        <v>6</v>
      </c>
      <c r="Q106" s="136">
        <v>249</v>
      </c>
      <c r="R106" s="136">
        <v>249</v>
      </c>
      <c r="S106" s="303">
        <f>ROUND(R106/Q106*100,0)</f>
        <v>100</v>
      </c>
      <c r="T106" s="195">
        <f>IF(S106&gt;90,4,IF(AND(S106&gt;80,S106&lt;=90),3,IF(AND(S106&gt;=50,S106&lt;=80),2,IF(AND(S106&gt;=10,S106&lt;50),1,0))))</f>
        <v>4</v>
      </c>
      <c r="U106" s="136">
        <v>417</v>
      </c>
      <c r="V106" s="136">
        <v>100</v>
      </c>
      <c r="W106" s="179">
        <f>IF(V106&gt;=90,2,IF(V106&gt;=80,1,0))</f>
        <v>2</v>
      </c>
      <c r="X106" s="247">
        <v>20</v>
      </c>
      <c r="Y106" s="247">
        <v>213</v>
      </c>
      <c r="Z106" s="192">
        <f>F106+J106+L106+P106+T106+W106</f>
        <v>20</v>
      </c>
      <c r="AA106" s="192">
        <f>ROUND(Z106/$Z$2*100,0)</f>
        <v>100</v>
      </c>
      <c r="AC106" s="149"/>
      <c r="AD106" s="150"/>
    </row>
    <row r="107" spans="1:30" s="198" customFormat="1" ht="30" customHeight="1" x14ac:dyDescent="0.25">
      <c r="A107" s="260" t="s">
        <v>34</v>
      </c>
      <c r="B107" s="187">
        <v>105</v>
      </c>
      <c r="C107" s="206" t="s">
        <v>233</v>
      </c>
      <c r="D107" s="206" t="s">
        <v>396</v>
      </c>
      <c r="E107" s="178" t="s">
        <v>647</v>
      </c>
      <c r="F107" s="195">
        <f>IF(E107="23/24",2,0)</f>
        <v>2</v>
      </c>
      <c r="G107" s="136">
        <v>68</v>
      </c>
      <c r="H107" s="136">
        <v>4</v>
      </c>
      <c r="I107" s="277">
        <v>4</v>
      </c>
      <c r="J107" s="195">
        <f>IF(ABS((H107-I107)/I107)&lt;=0.1,2,IF(AND(ABS((H107-I107)/I107)&gt;0.1,ABS((H107-I107)/I107)&lt;=0.2),1,0))</f>
        <v>2</v>
      </c>
      <c r="K107" s="190">
        <v>98.3</v>
      </c>
      <c r="L107" s="195">
        <f>IF(K107&gt;90,4,IF(AND(K107&gt;80,K107&lt;=90),3,IF(AND(K107&gt;=50,K107&lt;=80),2,IF(AND(K107&gt;=10,K107&lt;50),1,0))))</f>
        <v>4</v>
      </c>
      <c r="M107" s="189">
        <v>2</v>
      </c>
      <c r="N107" s="223">
        <v>2</v>
      </c>
      <c r="O107" s="223">
        <v>2</v>
      </c>
      <c r="P107" s="179">
        <f>SUM(M107:O107)</f>
        <v>6</v>
      </c>
      <c r="Q107" s="136">
        <v>66</v>
      </c>
      <c r="R107" s="136">
        <v>60</v>
      </c>
      <c r="S107" s="303">
        <f>ROUND(R107/Q107*100,0)</f>
        <v>91</v>
      </c>
      <c r="T107" s="195">
        <f>IF(S107&gt;90,4,IF(AND(S107&gt;80,S107&lt;=90),3,IF(AND(S107&gt;=50,S107&lt;=80),2,IF(AND(S107&gt;=10,S107&lt;50),1,0))))</f>
        <v>4</v>
      </c>
      <c r="U107" s="136">
        <v>64</v>
      </c>
      <c r="V107" s="136">
        <v>100</v>
      </c>
      <c r="W107" s="179">
        <f>IF(V107&gt;=90,2,IF(V107&gt;=80,1,0))</f>
        <v>2</v>
      </c>
      <c r="X107" s="247">
        <v>16</v>
      </c>
      <c r="Y107" s="247">
        <v>55</v>
      </c>
      <c r="Z107" s="192">
        <f>F107+J107+L107+P107+T107+W107</f>
        <v>20</v>
      </c>
      <c r="AA107" s="192">
        <f>ROUND(Z107/$Z$2*100,0)</f>
        <v>100</v>
      </c>
      <c r="AC107" s="149"/>
      <c r="AD107" s="150"/>
    </row>
    <row r="108" spans="1:30" s="198" customFormat="1" ht="30" customHeight="1" x14ac:dyDescent="0.25">
      <c r="A108" s="260" t="s">
        <v>34</v>
      </c>
      <c r="B108" s="225">
        <v>106</v>
      </c>
      <c r="C108" s="206" t="s">
        <v>606</v>
      </c>
      <c r="D108" s="206" t="s">
        <v>414</v>
      </c>
      <c r="E108" s="178" t="s">
        <v>647</v>
      </c>
      <c r="F108" s="195">
        <f>IF(E108="23/24",2,0)</f>
        <v>2</v>
      </c>
      <c r="G108" s="136">
        <v>243</v>
      </c>
      <c r="H108" s="136">
        <v>12</v>
      </c>
      <c r="I108" s="277">
        <v>12</v>
      </c>
      <c r="J108" s="195">
        <f>IF(ABS((H108-I108)/I108)&lt;=0.1,2,IF(AND(ABS((H108-I108)/I108)&gt;0.1,ABS((H108-I108)/I108)&lt;=0.2),1,0))</f>
        <v>2</v>
      </c>
      <c r="K108" s="190">
        <v>100</v>
      </c>
      <c r="L108" s="195">
        <f>IF(K108&gt;90,4,IF(AND(K108&gt;80,K108&lt;=90),3,IF(AND(K108&gt;=50,K108&lt;=80),2,IF(AND(K108&gt;=10,K108&lt;50),1,0))))</f>
        <v>4</v>
      </c>
      <c r="M108" s="189">
        <v>2</v>
      </c>
      <c r="N108" s="223">
        <v>2</v>
      </c>
      <c r="O108" s="223">
        <v>2</v>
      </c>
      <c r="P108" s="179">
        <f>SUM(M108:O108)</f>
        <v>6</v>
      </c>
      <c r="Q108" s="136">
        <v>239</v>
      </c>
      <c r="R108" s="136">
        <v>239</v>
      </c>
      <c r="S108" s="303">
        <f>ROUND(R108/Q108*100,0)</f>
        <v>100</v>
      </c>
      <c r="T108" s="195">
        <f>IF(S108&gt;90,4,IF(AND(S108&gt;80,S108&lt;=90),3,IF(AND(S108&gt;=50,S108&lt;=80),2,IF(AND(S108&gt;=10,S108&lt;50),1,0))))</f>
        <v>4</v>
      </c>
      <c r="U108" s="136">
        <v>373</v>
      </c>
      <c r="V108" s="136">
        <v>100</v>
      </c>
      <c r="W108" s="179">
        <f>IF(V108&gt;=90,2,IF(V108&gt;=80,1,0))</f>
        <v>2</v>
      </c>
      <c r="X108" s="247">
        <v>34</v>
      </c>
      <c r="Y108" s="247">
        <v>223</v>
      </c>
      <c r="Z108" s="192">
        <f>F108+J108+L108+P108+T108+W108</f>
        <v>20</v>
      </c>
      <c r="AA108" s="192">
        <f>ROUND(Z108/$Z$2*100,0)</f>
        <v>100</v>
      </c>
      <c r="AC108" s="149"/>
      <c r="AD108" s="150"/>
    </row>
    <row r="109" spans="1:30" s="198" customFormat="1" ht="30" customHeight="1" x14ac:dyDescent="0.25">
      <c r="A109" s="260" t="s">
        <v>34</v>
      </c>
      <c r="B109" s="187">
        <v>107</v>
      </c>
      <c r="C109" s="206" t="s">
        <v>607</v>
      </c>
      <c r="D109" s="206" t="s">
        <v>398</v>
      </c>
      <c r="E109" s="178" t="s">
        <v>647</v>
      </c>
      <c r="F109" s="195">
        <f>IF(E109="23/24",2,0)</f>
        <v>2</v>
      </c>
      <c r="G109" s="136">
        <v>346</v>
      </c>
      <c r="H109" s="136">
        <v>15</v>
      </c>
      <c r="I109" s="277">
        <v>15</v>
      </c>
      <c r="J109" s="195">
        <f>IF(ABS((H109-I109)/I109)&lt;=0.1,2,IF(AND(ABS((H109-I109)/I109)&gt;0.1,ABS((H109-I109)/I109)&lt;=0.2),1,0))</f>
        <v>2</v>
      </c>
      <c r="K109" s="190">
        <v>98.3</v>
      </c>
      <c r="L109" s="195">
        <f>IF(K109&gt;90,4,IF(AND(K109&gt;80,K109&lt;=90),3,IF(AND(K109&gt;=50,K109&lt;=80),2,IF(AND(K109&gt;=10,K109&lt;50),1,0))))</f>
        <v>4</v>
      </c>
      <c r="M109" s="189">
        <v>2</v>
      </c>
      <c r="N109" s="223">
        <v>2</v>
      </c>
      <c r="O109" s="223">
        <v>2</v>
      </c>
      <c r="P109" s="179">
        <f>SUM(M109:O109)</f>
        <v>6</v>
      </c>
      <c r="Q109" s="136">
        <v>341</v>
      </c>
      <c r="R109" s="136">
        <v>336</v>
      </c>
      <c r="S109" s="303">
        <f>ROUND(R109/Q109*100,0)</f>
        <v>99</v>
      </c>
      <c r="T109" s="195">
        <f>IF(S109&gt;90,4,IF(AND(S109&gt;80,S109&lt;=90),3,IF(AND(S109&gt;=50,S109&lt;=80),2,IF(AND(S109&gt;=10,S109&lt;50),1,0))))</f>
        <v>4</v>
      </c>
      <c r="U109" s="136">
        <v>518</v>
      </c>
      <c r="V109" s="136">
        <v>100</v>
      </c>
      <c r="W109" s="179">
        <f>IF(V109&gt;=90,2,IF(V109&gt;=80,1,0))</f>
        <v>2</v>
      </c>
      <c r="X109" s="247">
        <v>94</v>
      </c>
      <c r="Y109" s="247">
        <v>366</v>
      </c>
      <c r="Z109" s="192">
        <f>F109+J109+L109+P109+T109+W109</f>
        <v>20</v>
      </c>
      <c r="AA109" s="192">
        <f>ROUND(Z109/$Z$2*100,0)</f>
        <v>100</v>
      </c>
      <c r="AC109" s="149"/>
      <c r="AD109" s="150"/>
    </row>
    <row r="110" spans="1:30" s="198" customFormat="1" ht="30" customHeight="1" x14ac:dyDescent="0.25">
      <c r="A110" s="260" t="s">
        <v>34</v>
      </c>
      <c r="B110" s="225">
        <v>108</v>
      </c>
      <c r="C110" s="206" t="s">
        <v>608</v>
      </c>
      <c r="D110" s="206" t="s">
        <v>399</v>
      </c>
      <c r="E110" s="178" t="s">
        <v>647</v>
      </c>
      <c r="F110" s="195">
        <f>IF(E110="23/24",2,0)</f>
        <v>2</v>
      </c>
      <c r="G110" s="136">
        <v>103</v>
      </c>
      <c r="H110" s="136">
        <v>4</v>
      </c>
      <c r="I110" s="277">
        <v>4</v>
      </c>
      <c r="J110" s="195">
        <f>IF(ABS((H110-I110)/I110)&lt;=0.1,2,IF(AND(ABS((H110-I110)/I110)&gt;0.1,ABS((H110-I110)/I110)&lt;=0.2),1,0))</f>
        <v>2</v>
      </c>
      <c r="K110" s="190">
        <v>91.7</v>
      </c>
      <c r="L110" s="195">
        <f>IF(K110&gt;90,4,IF(AND(K110&gt;80,K110&lt;=90),3,IF(AND(K110&gt;=50,K110&lt;=80),2,IF(AND(K110&gt;=10,K110&lt;50),1,0))))</f>
        <v>4</v>
      </c>
      <c r="M110" s="189">
        <v>2</v>
      </c>
      <c r="N110" s="223">
        <v>2</v>
      </c>
      <c r="O110" s="223">
        <v>2</v>
      </c>
      <c r="P110" s="179">
        <f>SUM(M110:O110)</f>
        <v>6</v>
      </c>
      <c r="Q110" s="136">
        <v>103</v>
      </c>
      <c r="R110" s="136">
        <v>101</v>
      </c>
      <c r="S110" s="303">
        <f>ROUND(R110/Q110*100,0)</f>
        <v>98</v>
      </c>
      <c r="T110" s="195">
        <f>IF(S110&gt;90,4,IF(AND(S110&gt;80,S110&lt;=90),3,IF(AND(S110&gt;=50,S110&lt;=80),2,IF(AND(S110&gt;=10,S110&lt;50),1,0))))</f>
        <v>4</v>
      </c>
      <c r="U110" s="136">
        <v>146</v>
      </c>
      <c r="V110" s="136">
        <v>100</v>
      </c>
      <c r="W110" s="179">
        <f>IF(V110&gt;=90,2,IF(V110&gt;=80,1,0))</f>
        <v>2</v>
      </c>
      <c r="X110" s="247">
        <v>19</v>
      </c>
      <c r="Y110" s="247">
        <v>45</v>
      </c>
      <c r="Z110" s="192">
        <f>F110+J110+L110+P110+T110+W110</f>
        <v>20</v>
      </c>
      <c r="AA110" s="192">
        <f>ROUND(Z110/$Z$2*100,0)</f>
        <v>100</v>
      </c>
      <c r="AC110" s="149"/>
      <c r="AD110" s="150"/>
    </row>
    <row r="111" spans="1:30" s="198" customFormat="1" ht="30" customHeight="1" x14ac:dyDescent="0.25">
      <c r="A111" s="260" t="s">
        <v>34</v>
      </c>
      <c r="B111" s="187">
        <v>109</v>
      </c>
      <c r="C111" s="206" t="s">
        <v>609</v>
      </c>
      <c r="D111" s="206" t="s">
        <v>436</v>
      </c>
      <c r="E111" s="178" t="s">
        <v>647</v>
      </c>
      <c r="F111" s="195">
        <f>IF(E111="23/24",2,0)</f>
        <v>2</v>
      </c>
      <c r="G111" s="136">
        <v>193</v>
      </c>
      <c r="H111" s="136">
        <v>12</v>
      </c>
      <c r="I111" s="277">
        <v>12</v>
      </c>
      <c r="J111" s="195">
        <f>IF(ABS((H111-I111)/I111)&lt;=0.1,2,IF(AND(ABS((H111-I111)/I111)&gt;0.1,ABS((H111-I111)/I111)&lt;=0.2),1,0))</f>
        <v>2</v>
      </c>
      <c r="K111" s="190">
        <v>91.7</v>
      </c>
      <c r="L111" s="195">
        <f>IF(K111&gt;90,4,IF(AND(K111&gt;80,K111&lt;=90),3,IF(AND(K111&gt;=50,K111&lt;=80),2,IF(AND(K111&gt;=10,K111&lt;50),1,0))))</f>
        <v>4</v>
      </c>
      <c r="M111" s="189">
        <v>2</v>
      </c>
      <c r="N111" s="223">
        <v>2</v>
      </c>
      <c r="O111" s="223">
        <v>2</v>
      </c>
      <c r="P111" s="179">
        <f>SUM(M111:O111)</f>
        <v>6</v>
      </c>
      <c r="Q111" s="136">
        <v>173</v>
      </c>
      <c r="R111" s="136">
        <v>158</v>
      </c>
      <c r="S111" s="303">
        <f>ROUND(R111/Q111*100,0)</f>
        <v>91</v>
      </c>
      <c r="T111" s="195">
        <f>IF(S111&gt;90,4,IF(AND(S111&gt;80,S111&lt;=90),3,IF(AND(S111&gt;=50,S111&lt;=80),2,IF(AND(S111&gt;=10,S111&lt;50),1,0))))</f>
        <v>4</v>
      </c>
      <c r="U111" s="136">
        <v>253</v>
      </c>
      <c r="V111" s="136">
        <v>100</v>
      </c>
      <c r="W111" s="179">
        <f>IF(V111&gt;=90,2,IF(V111&gt;=80,1,0))</f>
        <v>2</v>
      </c>
      <c r="X111" s="247">
        <v>18</v>
      </c>
      <c r="Y111" s="247">
        <v>71</v>
      </c>
      <c r="Z111" s="192">
        <f>F111+J111+L111+P111+T111+W111</f>
        <v>20</v>
      </c>
      <c r="AA111" s="192">
        <f>ROUND(Z111/$Z$2*100,0)</f>
        <v>100</v>
      </c>
      <c r="AC111" s="149"/>
      <c r="AD111" s="150"/>
    </row>
    <row r="112" spans="1:30" s="198" customFormat="1" ht="30" customHeight="1" x14ac:dyDescent="0.25">
      <c r="A112" s="260" t="s">
        <v>34</v>
      </c>
      <c r="B112" s="225">
        <v>110</v>
      </c>
      <c r="C112" s="206" t="s">
        <v>235</v>
      </c>
      <c r="D112" s="206" t="s">
        <v>428</v>
      </c>
      <c r="E112" s="178" t="s">
        <v>647</v>
      </c>
      <c r="F112" s="195">
        <f>IF(E112="23/24",2,0)</f>
        <v>2</v>
      </c>
      <c r="G112" s="136">
        <v>58</v>
      </c>
      <c r="H112" s="136">
        <v>6</v>
      </c>
      <c r="I112" s="277">
        <v>6</v>
      </c>
      <c r="J112" s="195">
        <f>IF(ABS((H112-I112)/I112)&lt;=0.1,2,IF(AND(ABS((H112-I112)/I112)&gt;0.1,ABS((H112-I112)/I112)&lt;=0.2),1,0))</f>
        <v>2</v>
      </c>
      <c r="K112" s="190">
        <v>95</v>
      </c>
      <c r="L112" s="195">
        <f>IF(K112&gt;90,4,IF(AND(K112&gt;80,K112&lt;=90),3,IF(AND(K112&gt;=50,K112&lt;=80),2,IF(AND(K112&gt;=10,K112&lt;50),1,0))))</f>
        <v>4</v>
      </c>
      <c r="M112" s="189">
        <v>2</v>
      </c>
      <c r="N112" s="223">
        <v>2</v>
      </c>
      <c r="O112" s="223">
        <v>2</v>
      </c>
      <c r="P112" s="179">
        <f>SUM(M112:O112)</f>
        <v>6</v>
      </c>
      <c r="Q112" s="136">
        <v>58</v>
      </c>
      <c r="R112" s="136">
        <v>58</v>
      </c>
      <c r="S112" s="303">
        <f>ROUND(R112/Q112*100,0)</f>
        <v>100</v>
      </c>
      <c r="T112" s="195">
        <f>IF(S112&gt;90,4,IF(AND(S112&gt;80,S112&lt;=90),3,IF(AND(S112&gt;=50,S112&lt;=80),2,IF(AND(S112&gt;=10,S112&lt;50),1,0))))</f>
        <v>4</v>
      </c>
      <c r="U112" s="136">
        <v>101</v>
      </c>
      <c r="V112" s="136">
        <v>100</v>
      </c>
      <c r="W112" s="179">
        <f>IF(V112&gt;=90,2,IF(V112&gt;=80,1,0))</f>
        <v>2</v>
      </c>
      <c r="X112" s="247">
        <v>15</v>
      </c>
      <c r="Y112" s="247">
        <v>71</v>
      </c>
      <c r="Z112" s="192">
        <f>F112+J112+L112+P112+T112+W112</f>
        <v>20</v>
      </c>
      <c r="AA112" s="192">
        <f>ROUND(Z112/$Z$2*100,0)</f>
        <v>100</v>
      </c>
      <c r="AC112" s="149"/>
      <c r="AD112" s="150"/>
    </row>
    <row r="113" spans="1:30" s="198" customFormat="1" ht="30" customHeight="1" x14ac:dyDescent="0.25">
      <c r="A113" s="260" t="s">
        <v>34</v>
      </c>
      <c r="B113" s="187">
        <v>111</v>
      </c>
      <c r="C113" s="206" t="s">
        <v>611</v>
      </c>
      <c r="D113" s="206" t="s">
        <v>415</v>
      </c>
      <c r="E113" s="178" t="s">
        <v>647</v>
      </c>
      <c r="F113" s="195">
        <f>IF(E113="23/24",2,0)</f>
        <v>2</v>
      </c>
      <c r="G113" s="136">
        <v>156</v>
      </c>
      <c r="H113" s="136">
        <v>6</v>
      </c>
      <c r="I113" s="277">
        <v>6</v>
      </c>
      <c r="J113" s="195">
        <f>IF(ABS((H113-I113)/I113)&lt;=0.1,2,IF(AND(ABS((H113-I113)/I113)&gt;0.1,ABS((H113-I113)/I113)&lt;=0.2),1,0))</f>
        <v>2</v>
      </c>
      <c r="K113" s="190">
        <v>96.7</v>
      </c>
      <c r="L113" s="195">
        <f>IF(K113&gt;90,4,IF(AND(K113&gt;80,K113&lt;=90),3,IF(AND(K113&gt;=50,K113&lt;=80),2,IF(AND(K113&gt;=10,K113&lt;50),1,0))))</f>
        <v>4</v>
      </c>
      <c r="M113" s="189">
        <v>2</v>
      </c>
      <c r="N113" s="223">
        <v>2</v>
      </c>
      <c r="O113" s="223">
        <v>2</v>
      </c>
      <c r="P113" s="179">
        <f>SUM(M113:O113)</f>
        <v>6</v>
      </c>
      <c r="Q113" s="136">
        <v>153</v>
      </c>
      <c r="R113" s="136">
        <v>153</v>
      </c>
      <c r="S113" s="303">
        <f>ROUND(R113/Q113*100,0)</f>
        <v>100</v>
      </c>
      <c r="T113" s="195">
        <f>IF(S113&gt;90,4,IF(AND(S113&gt;80,S113&lt;=90),3,IF(AND(S113&gt;=50,S113&lt;=80),2,IF(AND(S113&gt;=10,S113&lt;50),1,0))))</f>
        <v>4</v>
      </c>
      <c r="U113" s="136">
        <v>252</v>
      </c>
      <c r="V113" s="136">
        <v>100</v>
      </c>
      <c r="W113" s="179">
        <f>IF(V113&gt;=90,2,IF(V113&gt;=80,1,0))</f>
        <v>2</v>
      </c>
      <c r="X113" s="247">
        <v>55</v>
      </c>
      <c r="Y113" s="247">
        <v>129</v>
      </c>
      <c r="Z113" s="192">
        <f>F113+J113+L113+P113+T113+W113</f>
        <v>20</v>
      </c>
      <c r="AA113" s="192">
        <f>ROUND(Z113/$Z$2*100,0)</f>
        <v>100</v>
      </c>
      <c r="AC113" s="149"/>
      <c r="AD113" s="150"/>
    </row>
    <row r="114" spans="1:30" s="198" customFormat="1" ht="30" customHeight="1" x14ac:dyDescent="0.25">
      <c r="A114" s="260" t="s">
        <v>34</v>
      </c>
      <c r="B114" s="225">
        <v>112</v>
      </c>
      <c r="C114" s="206" t="s">
        <v>236</v>
      </c>
      <c r="D114" s="206" t="s">
        <v>400</v>
      </c>
      <c r="E114" s="178" t="s">
        <v>647</v>
      </c>
      <c r="F114" s="195">
        <f>IF(E114="23/24",2,0)</f>
        <v>2</v>
      </c>
      <c r="G114" s="136">
        <v>46</v>
      </c>
      <c r="H114" s="136">
        <v>4</v>
      </c>
      <c r="I114" s="277">
        <v>4</v>
      </c>
      <c r="J114" s="195">
        <f>IF(ABS((H114-I114)/I114)&lt;=0.1,2,IF(AND(ABS((H114-I114)/I114)&gt;0.1,ABS((H114-I114)/I114)&lt;=0.2),1,0))</f>
        <v>2</v>
      </c>
      <c r="K114" s="190">
        <v>95</v>
      </c>
      <c r="L114" s="195">
        <f>IF(K114&gt;90,4,IF(AND(K114&gt;80,K114&lt;=90),3,IF(AND(K114&gt;=50,K114&lt;=80),2,IF(AND(K114&gt;=10,K114&lt;50),1,0))))</f>
        <v>4</v>
      </c>
      <c r="M114" s="189">
        <v>2</v>
      </c>
      <c r="N114" s="223">
        <v>2</v>
      </c>
      <c r="O114" s="223">
        <v>2</v>
      </c>
      <c r="P114" s="179">
        <f>SUM(M114:O114)</f>
        <v>6</v>
      </c>
      <c r="Q114" s="136">
        <v>45</v>
      </c>
      <c r="R114" s="136">
        <v>45</v>
      </c>
      <c r="S114" s="303">
        <f>ROUND(R114/Q114*100,0)</f>
        <v>100</v>
      </c>
      <c r="T114" s="195">
        <f>IF(S114&gt;90,4,IF(AND(S114&gt;80,S114&lt;=90),3,IF(AND(S114&gt;=50,S114&lt;=80),2,IF(AND(S114&gt;=10,S114&lt;50),1,0))))</f>
        <v>4</v>
      </c>
      <c r="U114" s="136">
        <v>63</v>
      </c>
      <c r="V114" s="136">
        <v>100</v>
      </c>
      <c r="W114" s="179">
        <f>IF(V114&gt;=90,2,IF(V114&gt;=80,1,0))</f>
        <v>2</v>
      </c>
      <c r="X114" s="247">
        <v>49</v>
      </c>
      <c r="Y114" s="247">
        <v>116</v>
      </c>
      <c r="Z114" s="192">
        <f>F114+J114+L114+P114+T114+W114</f>
        <v>20</v>
      </c>
      <c r="AA114" s="192">
        <f>ROUND(Z114/$Z$2*100,0)</f>
        <v>100</v>
      </c>
      <c r="AC114" s="149"/>
      <c r="AD114" s="150"/>
    </row>
    <row r="115" spans="1:30" s="198" customFormat="1" ht="30" customHeight="1" x14ac:dyDescent="0.25">
      <c r="A115" s="260" t="s">
        <v>34</v>
      </c>
      <c r="B115" s="187">
        <v>113</v>
      </c>
      <c r="C115" s="206" t="s">
        <v>613</v>
      </c>
      <c r="D115" s="206" t="s">
        <v>423</v>
      </c>
      <c r="E115" s="178" t="s">
        <v>647</v>
      </c>
      <c r="F115" s="195">
        <f>IF(E115="23/24",2,0)</f>
        <v>2</v>
      </c>
      <c r="G115" s="136">
        <v>357</v>
      </c>
      <c r="H115" s="136">
        <v>15</v>
      </c>
      <c r="I115" s="277">
        <v>15</v>
      </c>
      <c r="J115" s="195">
        <f>IF(ABS((H115-I115)/I115)&lt;=0.1,2,IF(AND(ABS((H115-I115)/I115)&gt;0.1,ABS((H115-I115)/I115)&lt;=0.2),1,0))</f>
        <v>2</v>
      </c>
      <c r="K115" s="190">
        <v>96.7</v>
      </c>
      <c r="L115" s="195">
        <f>IF(K115&gt;90,4,IF(AND(K115&gt;80,K115&lt;=90),3,IF(AND(K115&gt;=50,K115&lt;=80),2,IF(AND(K115&gt;=10,K115&lt;50),1,0))))</f>
        <v>4</v>
      </c>
      <c r="M115" s="189">
        <v>2</v>
      </c>
      <c r="N115" s="223">
        <v>2</v>
      </c>
      <c r="O115" s="223">
        <v>2</v>
      </c>
      <c r="P115" s="179">
        <f>SUM(M115:O115)</f>
        <v>6</v>
      </c>
      <c r="Q115" s="136">
        <v>337</v>
      </c>
      <c r="R115" s="136">
        <v>326</v>
      </c>
      <c r="S115" s="303">
        <f>ROUND(R115/Q115*100,0)</f>
        <v>97</v>
      </c>
      <c r="T115" s="195">
        <f>IF(S115&gt;90,4,IF(AND(S115&gt;80,S115&lt;=90),3,IF(AND(S115&gt;=50,S115&lt;=80),2,IF(AND(S115&gt;=10,S115&lt;50),1,0))))</f>
        <v>4</v>
      </c>
      <c r="U115" s="136">
        <v>429</v>
      </c>
      <c r="V115" s="136">
        <v>100</v>
      </c>
      <c r="W115" s="179">
        <f>IF(V115&gt;=90,2,IF(V115&gt;=80,1,0))</f>
        <v>2</v>
      </c>
      <c r="X115" s="247">
        <v>52</v>
      </c>
      <c r="Y115" s="247">
        <v>517</v>
      </c>
      <c r="Z115" s="192">
        <f>F115+J115+L115+P115+T115+W115</f>
        <v>20</v>
      </c>
      <c r="AA115" s="192">
        <f>ROUND(Z115/$Z$2*100,0)</f>
        <v>100</v>
      </c>
      <c r="AC115" s="149"/>
      <c r="AD115" s="150"/>
    </row>
    <row r="116" spans="1:30" s="198" customFormat="1" ht="30" customHeight="1" x14ac:dyDescent="0.25">
      <c r="A116" s="260" t="s">
        <v>34</v>
      </c>
      <c r="B116" s="225">
        <v>114</v>
      </c>
      <c r="C116" s="206" t="s">
        <v>614</v>
      </c>
      <c r="D116" s="206" t="s">
        <v>402</v>
      </c>
      <c r="E116" s="178" t="s">
        <v>647</v>
      </c>
      <c r="F116" s="195">
        <f>IF(E116="23/24",2,0)</f>
        <v>2</v>
      </c>
      <c r="G116" s="136">
        <v>198</v>
      </c>
      <c r="H116" s="136">
        <v>8</v>
      </c>
      <c r="I116" s="277">
        <v>8</v>
      </c>
      <c r="J116" s="195">
        <f>IF(ABS((H116-I116)/I116)&lt;=0.1,2,IF(AND(ABS((H116-I116)/I116)&gt;0.1,ABS((H116-I116)/I116)&lt;=0.2),1,0))</f>
        <v>2</v>
      </c>
      <c r="K116" s="190">
        <v>96.7</v>
      </c>
      <c r="L116" s="195">
        <f>IF(K116&gt;90,4,IF(AND(K116&gt;80,K116&lt;=90),3,IF(AND(K116&gt;=50,K116&lt;=80),2,IF(AND(K116&gt;=10,K116&lt;50),1,0))))</f>
        <v>4</v>
      </c>
      <c r="M116" s="189">
        <v>2</v>
      </c>
      <c r="N116" s="223">
        <v>2</v>
      </c>
      <c r="O116" s="223">
        <v>2</v>
      </c>
      <c r="P116" s="179">
        <f>SUM(M116:O116)</f>
        <v>6</v>
      </c>
      <c r="Q116" s="136">
        <v>190</v>
      </c>
      <c r="R116" s="136">
        <v>190</v>
      </c>
      <c r="S116" s="303">
        <f>ROUND(R116/Q116*100,0)</f>
        <v>100</v>
      </c>
      <c r="T116" s="195">
        <f>IF(S116&gt;90,4,IF(AND(S116&gt;80,S116&lt;=90),3,IF(AND(S116&gt;=50,S116&lt;=80),2,IF(AND(S116&gt;=10,S116&lt;50),1,0))))</f>
        <v>4</v>
      </c>
      <c r="U116" s="136">
        <v>328</v>
      </c>
      <c r="V116" s="136">
        <v>100</v>
      </c>
      <c r="W116" s="179">
        <f>IF(V116&gt;=90,2,IF(V116&gt;=80,1,0))</f>
        <v>2</v>
      </c>
      <c r="X116" s="247">
        <v>50</v>
      </c>
      <c r="Y116" s="247">
        <v>97</v>
      </c>
      <c r="Z116" s="192">
        <f>F116+J116+L116+P116+T116+W116</f>
        <v>20</v>
      </c>
      <c r="AA116" s="192">
        <f>ROUND(Z116/$Z$2*100,0)</f>
        <v>100</v>
      </c>
      <c r="AC116" s="149"/>
      <c r="AD116" s="150"/>
    </row>
    <row r="117" spans="1:30" s="198" customFormat="1" ht="30" customHeight="1" x14ac:dyDescent="0.25">
      <c r="A117" s="260" t="s">
        <v>34</v>
      </c>
      <c r="B117" s="187">
        <v>115</v>
      </c>
      <c r="C117" s="206" t="s">
        <v>615</v>
      </c>
      <c r="D117" s="206" t="s">
        <v>424</v>
      </c>
      <c r="E117" s="178" t="s">
        <v>647</v>
      </c>
      <c r="F117" s="195">
        <f>IF(E117="23/24",2,0)</f>
        <v>2</v>
      </c>
      <c r="G117" s="136">
        <v>340</v>
      </c>
      <c r="H117" s="136">
        <v>13</v>
      </c>
      <c r="I117" s="277">
        <v>13</v>
      </c>
      <c r="J117" s="195">
        <f>IF(ABS((H117-I117)/I117)&lt;=0.1,2,IF(AND(ABS((H117-I117)/I117)&gt;0.1,ABS((H117-I117)/I117)&lt;=0.2),1,0))</f>
        <v>2</v>
      </c>
      <c r="K117" s="190">
        <v>98.3</v>
      </c>
      <c r="L117" s="195">
        <f>IF(K117&gt;90,4,IF(AND(K117&gt;80,K117&lt;=90),3,IF(AND(K117&gt;=50,K117&lt;=80),2,IF(AND(K117&gt;=10,K117&lt;50),1,0))))</f>
        <v>4</v>
      </c>
      <c r="M117" s="297">
        <v>2</v>
      </c>
      <c r="N117" s="297">
        <v>2</v>
      </c>
      <c r="O117" s="297">
        <v>2</v>
      </c>
      <c r="P117" s="179">
        <f>SUM(M117:O117)</f>
        <v>6</v>
      </c>
      <c r="Q117" s="136">
        <v>333</v>
      </c>
      <c r="R117" s="136">
        <v>313</v>
      </c>
      <c r="S117" s="303">
        <f>ROUND(R117/Q117*100,0)</f>
        <v>94</v>
      </c>
      <c r="T117" s="195">
        <f>IF(S117&gt;90,4,IF(AND(S117&gt;80,S117&lt;=90),3,IF(AND(S117&gt;=50,S117&lt;=80),2,IF(AND(S117&gt;=10,S117&lt;50),1,0))))</f>
        <v>4</v>
      </c>
      <c r="U117" s="136">
        <v>516</v>
      </c>
      <c r="V117" s="136">
        <v>100</v>
      </c>
      <c r="W117" s="179">
        <f>IF(V117&gt;=90,2,IF(V117&gt;=80,1,0))</f>
        <v>2</v>
      </c>
      <c r="X117" s="247">
        <v>105</v>
      </c>
      <c r="Y117" s="247">
        <v>212</v>
      </c>
      <c r="Z117" s="192">
        <f>F117+J117+L117+P117+T117+W117</f>
        <v>20</v>
      </c>
      <c r="AA117" s="192">
        <f>ROUND(Z117/$Z$2*100,0)</f>
        <v>100</v>
      </c>
    </row>
    <row r="118" spans="1:30" s="198" customFormat="1" ht="30" customHeight="1" x14ac:dyDescent="0.25">
      <c r="A118" s="260" t="s">
        <v>34</v>
      </c>
      <c r="B118" s="225">
        <v>116</v>
      </c>
      <c r="C118" s="206" t="s">
        <v>619</v>
      </c>
      <c r="D118" s="206" t="s">
        <v>403</v>
      </c>
      <c r="E118" s="178" t="s">
        <v>647</v>
      </c>
      <c r="F118" s="195">
        <f>IF(E118="23/24",2,0)</f>
        <v>2</v>
      </c>
      <c r="G118" s="136">
        <v>250</v>
      </c>
      <c r="H118" s="136">
        <v>10</v>
      </c>
      <c r="I118" s="277">
        <v>10</v>
      </c>
      <c r="J118" s="195">
        <f>IF(ABS((H118-I118)/I118)&lt;=0.1,2,IF(AND(ABS((H118-I118)/I118)&gt;0.1,ABS((H118-I118)/I118)&lt;=0.2),1,0))</f>
        <v>2</v>
      </c>
      <c r="K118" s="190">
        <v>98.3</v>
      </c>
      <c r="L118" s="195">
        <f>IF(K118&gt;90,4,IF(AND(K118&gt;80,K118&lt;=90),3,IF(AND(K118&gt;=50,K118&lt;=80),2,IF(AND(K118&gt;=10,K118&lt;50),1,0))))</f>
        <v>4</v>
      </c>
      <c r="M118" s="297">
        <v>2</v>
      </c>
      <c r="N118" s="297">
        <v>2</v>
      </c>
      <c r="O118" s="297">
        <v>2</v>
      </c>
      <c r="P118" s="179">
        <f>SUM(M118:O118)</f>
        <v>6</v>
      </c>
      <c r="Q118" s="136">
        <v>239</v>
      </c>
      <c r="R118" s="136">
        <v>225</v>
      </c>
      <c r="S118" s="303">
        <f>ROUND(R118/Q118*100,0)</f>
        <v>94</v>
      </c>
      <c r="T118" s="195">
        <f>IF(S118&gt;90,4,IF(AND(S118&gt;80,S118&lt;=90),3,IF(AND(S118&gt;=50,S118&lt;=80),2,IF(AND(S118&gt;=10,S118&lt;50),1,0))))</f>
        <v>4</v>
      </c>
      <c r="U118" s="136">
        <v>352</v>
      </c>
      <c r="V118" s="136">
        <v>100</v>
      </c>
      <c r="W118" s="179">
        <f>IF(V118&gt;=90,2,IF(V118&gt;=80,1,0))</f>
        <v>2</v>
      </c>
      <c r="X118" s="247">
        <v>74</v>
      </c>
      <c r="Y118" s="247">
        <v>271</v>
      </c>
      <c r="Z118" s="192">
        <f>F118+J118+L118+P118+T118+W118</f>
        <v>20</v>
      </c>
      <c r="AA118" s="192">
        <f>ROUND(Z118/$Z$2*100,0)</f>
        <v>100</v>
      </c>
    </row>
    <row r="119" spans="1:30" s="198" customFormat="1" ht="30" customHeight="1" x14ac:dyDescent="0.25">
      <c r="A119" s="260" t="s">
        <v>34</v>
      </c>
      <c r="B119" s="187">
        <v>117</v>
      </c>
      <c r="C119" s="206" t="s">
        <v>620</v>
      </c>
      <c r="D119" s="206" t="s">
        <v>420</v>
      </c>
      <c r="E119" s="178" t="s">
        <v>647</v>
      </c>
      <c r="F119" s="195">
        <f>IF(E119="23/24",2,0)</f>
        <v>2</v>
      </c>
      <c r="G119" s="136">
        <v>311</v>
      </c>
      <c r="H119" s="136">
        <v>12</v>
      </c>
      <c r="I119" s="277">
        <v>12</v>
      </c>
      <c r="J119" s="195">
        <f>IF(ABS((H119-I119)/I119)&lt;=0.1,2,IF(AND(ABS((H119-I119)/I119)&gt;0.1,ABS((H119-I119)/I119)&lt;=0.2),1,0))</f>
        <v>2</v>
      </c>
      <c r="K119" s="190">
        <v>100</v>
      </c>
      <c r="L119" s="195">
        <f>IF(K119&gt;90,4,IF(AND(K119&gt;80,K119&lt;=90),3,IF(AND(K119&gt;=50,K119&lt;=80),2,IF(AND(K119&gt;=10,K119&lt;50),1,0))))</f>
        <v>4</v>
      </c>
      <c r="M119" s="297">
        <v>2</v>
      </c>
      <c r="N119" s="297">
        <v>2</v>
      </c>
      <c r="O119" s="297">
        <v>2</v>
      </c>
      <c r="P119" s="179">
        <f>SUM(M119:O119)</f>
        <v>6</v>
      </c>
      <c r="Q119" s="136">
        <v>304</v>
      </c>
      <c r="R119" s="136">
        <v>296</v>
      </c>
      <c r="S119" s="303">
        <f>ROUND(R119/Q119*100,0)</f>
        <v>97</v>
      </c>
      <c r="T119" s="195">
        <f>IF(S119&gt;90,4,IF(AND(S119&gt;80,S119&lt;=90),3,IF(AND(S119&gt;=50,S119&lt;=80),2,IF(AND(S119&gt;=10,S119&lt;50),1,0))))</f>
        <v>4</v>
      </c>
      <c r="U119" s="136">
        <v>393</v>
      </c>
      <c r="V119" s="136">
        <v>98</v>
      </c>
      <c r="W119" s="179">
        <f>IF(V119&gt;=90,2,IF(V119&gt;=80,1,0))</f>
        <v>2</v>
      </c>
      <c r="X119" s="247">
        <v>48</v>
      </c>
      <c r="Y119" s="247">
        <v>268</v>
      </c>
      <c r="Z119" s="192">
        <f>F119+J119+L119+P119+T119+W119</f>
        <v>20</v>
      </c>
      <c r="AA119" s="192">
        <f>ROUND(Z119/$Z$2*100,0)</f>
        <v>100</v>
      </c>
    </row>
    <row r="120" spans="1:30" s="198" customFormat="1" ht="30" customHeight="1" x14ac:dyDescent="0.25">
      <c r="A120" s="260" t="s">
        <v>34</v>
      </c>
      <c r="B120" s="225">
        <v>118</v>
      </c>
      <c r="C120" s="206" t="s">
        <v>241</v>
      </c>
      <c r="D120" s="206" t="s">
        <v>405</v>
      </c>
      <c r="E120" s="178" t="s">
        <v>647</v>
      </c>
      <c r="F120" s="195">
        <f>IF(E120="23/24",2,0)</f>
        <v>2</v>
      </c>
      <c r="G120" s="136">
        <v>162</v>
      </c>
      <c r="H120" s="136">
        <v>7</v>
      </c>
      <c r="I120" s="277">
        <v>7</v>
      </c>
      <c r="J120" s="195">
        <f>IF(ABS((H120-I120)/I120)&lt;=0.1,2,IF(AND(ABS((H120-I120)/I120)&gt;0.1,ABS((H120-I120)/I120)&lt;=0.2),1,0))</f>
        <v>2</v>
      </c>
      <c r="K120" s="190">
        <v>95</v>
      </c>
      <c r="L120" s="195">
        <f>IF(K120&gt;90,4,IF(AND(K120&gt;80,K120&lt;=90),3,IF(AND(K120&gt;=50,K120&lt;=80),2,IF(AND(K120&gt;=10,K120&lt;50),1,0))))</f>
        <v>4</v>
      </c>
      <c r="M120" s="297">
        <v>2</v>
      </c>
      <c r="N120" s="297">
        <v>2</v>
      </c>
      <c r="O120" s="297">
        <v>2</v>
      </c>
      <c r="P120" s="179">
        <f>SUM(M120:O120)</f>
        <v>6</v>
      </c>
      <c r="Q120" s="136">
        <v>160</v>
      </c>
      <c r="R120" s="136">
        <v>149</v>
      </c>
      <c r="S120" s="303">
        <f>ROUND(R120/Q120*100,0)</f>
        <v>93</v>
      </c>
      <c r="T120" s="195">
        <f>IF(S120&gt;90,4,IF(AND(S120&gt;80,S120&lt;=90),3,IF(AND(S120&gt;=50,S120&lt;=80),2,IF(AND(S120&gt;=10,S120&lt;50),1,0))))</f>
        <v>4</v>
      </c>
      <c r="U120" s="136">
        <v>241</v>
      </c>
      <c r="V120" s="136">
        <v>100</v>
      </c>
      <c r="W120" s="179">
        <f>IF(V120&gt;=90,2,IF(V120&gt;=80,1,0))</f>
        <v>2</v>
      </c>
      <c r="X120" s="247">
        <v>43</v>
      </c>
      <c r="Y120" s="247">
        <v>60</v>
      </c>
      <c r="Z120" s="192">
        <f>F120+J120+L120+P120+T120+W120</f>
        <v>20</v>
      </c>
      <c r="AA120" s="192">
        <f>ROUND(Z120/$Z$2*100,0)</f>
        <v>100</v>
      </c>
    </row>
    <row r="121" spans="1:30" s="198" customFormat="1" ht="30" customHeight="1" x14ac:dyDescent="0.25">
      <c r="A121" s="260" t="s">
        <v>34</v>
      </c>
      <c r="B121" s="187">
        <v>119</v>
      </c>
      <c r="C121" s="206" t="s">
        <v>623</v>
      </c>
      <c r="D121" s="206" t="s">
        <v>406</v>
      </c>
      <c r="E121" s="178" t="s">
        <v>647</v>
      </c>
      <c r="F121" s="195">
        <f>IF(E121="23/24",2,0)</f>
        <v>2</v>
      </c>
      <c r="G121" s="136">
        <v>293</v>
      </c>
      <c r="H121" s="136">
        <v>12</v>
      </c>
      <c r="I121" s="277">
        <v>12</v>
      </c>
      <c r="J121" s="195">
        <f>IF(ABS((H121-I121)/I121)&lt;=0.1,2,IF(AND(ABS((H121-I121)/I121)&gt;0.1,ABS((H121-I121)/I121)&lt;=0.2),1,0))</f>
        <v>2</v>
      </c>
      <c r="K121" s="190">
        <v>96.7</v>
      </c>
      <c r="L121" s="195">
        <f>IF(K121&gt;90,4,IF(AND(K121&gt;80,K121&lt;=90),3,IF(AND(K121&gt;=50,K121&lt;=80),2,IF(AND(K121&gt;=10,K121&lt;50),1,0))))</f>
        <v>4</v>
      </c>
      <c r="M121" s="297">
        <v>2</v>
      </c>
      <c r="N121" s="297">
        <v>2</v>
      </c>
      <c r="O121" s="297">
        <v>2</v>
      </c>
      <c r="P121" s="179">
        <f>SUM(M121:O121)</f>
        <v>6</v>
      </c>
      <c r="Q121" s="136">
        <v>286</v>
      </c>
      <c r="R121" s="136">
        <v>286</v>
      </c>
      <c r="S121" s="303">
        <f>ROUND(R121/Q121*100,0)</f>
        <v>100</v>
      </c>
      <c r="T121" s="195">
        <f>IF(S121&gt;90,4,IF(AND(S121&gt;80,S121&lt;=90),3,IF(AND(S121&gt;=50,S121&lt;=80),2,IF(AND(S121&gt;=10,S121&lt;50),1,0))))</f>
        <v>4</v>
      </c>
      <c r="U121" s="136">
        <v>397</v>
      </c>
      <c r="V121" s="136">
        <v>100</v>
      </c>
      <c r="W121" s="179">
        <f>IF(V121&gt;=90,2,IF(V121&gt;=80,1,0))</f>
        <v>2</v>
      </c>
      <c r="X121" s="247">
        <v>104</v>
      </c>
      <c r="Y121" s="247">
        <v>641</v>
      </c>
      <c r="Z121" s="192">
        <f>F121+J121+L121+P121+T121+W121</f>
        <v>20</v>
      </c>
      <c r="AA121" s="192">
        <f>ROUND(Z121/$Z$2*100,0)</f>
        <v>100</v>
      </c>
    </row>
    <row r="122" spans="1:30" s="198" customFormat="1" ht="30" customHeight="1" x14ac:dyDescent="0.25">
      <c r="A122" s="260" t="s">
        <v>34</v>
      </c>
      <c r="B122" s="225">
        <v>120</v>
      </c>
      <c r="C122" s="206" t="s">
        <v>624</v>
      </c>
      <c r="D122" s="206" t="s">
        <v>407</v>
      </c>
      <c r="E122" s="178" t="s">
        <v>647</v>
      </c>
      <c r="F122" s="195">
        <f>IF(E122="23/24",2,0)</f>
        <v>2</v>
      </c>
      <c r="G122" s="136">
        <v>360</v>
      </c>
      <c r="H122" s="136">
        <v>15</v>
      </c>
      <c r="I122" s="277">
        <v>15</v>
      </c>
      <c r="J122" s="195">
        <f>IF(ABS((H122-I122)/I122)&lt;=0.1,2,IF(AND(ABS((H122-I122)/I122)&gt;0.1,ABS((H122-I122)/I122)&lt;=0.2),1,0))</f>
        <v>2</v>
      </c>
      <c r="K122" s="190">
        <v>96.7</v>
      </c>
      <c r="L122" s="195">
        <f>IF(K122&gt;90,4,IF(AND(K122&gt;80,K122&lt;=90),3,IF(AND(K122&gt;=50,K122&lt;=80),2,IF(AND(K122&gt;=10,K122&lt;50),1,0))))</f>
        <v>4</v>
      </c>
      <c r="M122" s="297">
        <v>2</v>
      </c>
      <c r="N122" s="297">
        <v>2</v>
      </c>
      <c r="O122" s="297">
        <v>2</v>
      </c>
      <c r="P122" s="179">
        <f>SUM(M122:O122)</f>
        <v>6</v>
      </c>
      <c r="Q122" s="136">
        <v>346</v>
      </c>
      <c r="R122" s="136">
        <v>337</v>
      </c>
      <c r="S122" s="303">
        <f>ROUND(R122/Q122*100,0)</f>
        <v>97</v>
      </c>
      <c r="T122" s="195">
        <f>IF(S122&gt;90,4,IF(AND(S122&gt;80,S122&lt;=90),3,IF(AND(S122&gt;=50,S122&lt;=80),2,IF(AND(S122&gt;=10,S122&lt;50),1,0))))</f>
        <v>4</v>
      </c>
      <c r="U122" s="136">
        <v>429</v>
      </c>
      <c r="V122" s="136">
        <v>100</v>
      </c>
      <c r="W122" s="179">
        <f>IF(V122&gt;=90,2,IF(V122&gt;=80,1,0))</f>
        <v>2</v>
      </c>
      <c r="X122" s="247">
        <v>63</v>
      </c>
      <c r="Y122" s="247">
        <v>177</v>
      </c>
      <c r="Z122" s="192">
        <f>F122+J122+L122+P122+T122+W122</f>
        <v>20</v>
      </c>
      <c r="AA122" s="192">
        <f>ROUND(Z122/$Z$2*100,0)</f>
        <v>100</v>
      </c>
    </row>
    <row r="123" spans="1:30" s="198" customFormat="1" ht="30" customHeight="1" x14ac:dyDescent="0.25">
      <c r="A123" s="186" t="s">
        <v>18</v>
      </c>
      <c r="B123" s="187">
        <v>121</v>
      </c>
      <c r="C123" s="188" t="s">
        <v>137</v>
      </c>
      <c r="D123" s="188" t="s">
        <v>266</v>
      </c>
      <c r="E123" s="178" t="s">
        <v>647</v>
      </c>
      <c r="F123" s="179">
        <f>IF(E123="23/24",2,0)</f>
        <v>2</v>
      </c>
      <c r="G123" s="136">
        <v>100</v>
      </c>
      <c r="H123" s="136">
        <v>5</v>
      </c>
      <c r="I123" s="275">
        <v>5</v>
      </c>
      <c r="J123" s="179">
        <f>IF(ABS((H123-I123)/I123)&lt;=0.1,2,IF(AND(ABS((H123-I123)/I123)&gt;0.1,ABS((H123-I123)/I123)&lt;=0.2),1,0))</f>
        <v>2</v>
      </c>
      <c r="K123" s="190">
        <v>90</v>
      </c>
      <c r="L123" s="179">
        <f>IF(K123&gt;90,4,IF(AND(K123&gt;80,K123&lt;=90),3,IF(AND(K123&gt;=50,K123&lt;=80),2,IF(AND(K123&gt;=10,K123&lt;50),1,0))))</f>
        <v>3</v>
      </c>
      <c r="M123" s="297">
        <v>2</v>
      </c>
      <c r="N123" s="297">
        <v>2</v>
      </c>
      <c r="O123" s="297">
        <v>2</v>
      </c>
      <c r="P123" s="179">
        <f>SUM(M123:O123)</f>
        <v>6</v>
      </c>
      <c r="Q123" s="113">
        <v>97</v>
      </c>
      <c r="R123" s="113">
        <v>92</v>
      </c>
      <c r="S123" s="191">
        <f>ROUND(R123/Q123*100,0)</f>
        <v>95</v>
      </c>
      <c r="T123" s="179">
        <f>IF(S123&gt;90,4,IF(AND(S123&gt;80,S123&lt;=90),3,IF(AND(S123&gt;=50,S123&lt;=80),2,IF(AND(S123&gt;=10,S123&lt;50),1,0))))</f>
        <v>4</v>
      </c>
      <c r="U123" s="136">
        <v>100</v>
      </c>
      <c r="V123" s="136">
        <v>99</v>
      </c>
      <c r="W123" s="179">
        <f>IF(V123&gt;=90,2,IF(V123&gt;=80,1,0))</f>
        <v>2</v>
      </c>
      <c r="X123" s="307">
        <v>5</v>
      </c>
      <c r="Y123" s="307">
        <v>90</v>
      </c>
      <c r="Z123" s="192">
        <f>F123+J123+L123+P123+T123+W123</f>
        <v>19</v>
      </c>
      <c r="AA123" s="192">
        <f>ROUND(Z123/$Z$2*100,0)</f>
        <v>95</v>
      </c>
    </row>
    <row r="124" spans="1:30" s="198" customFormat="1" ht="30" customHeight="1" x14ac:dyDescent="0.25">
      <c r="A124" s="186" t="s">
        <v>18</v>
      </c>
      <c r="B124" s="225">
        <v>122</v>
      </c>
      <c r="C124" s="188" t="s">
        <v>138</v>
      </c>
      <c r="D124" s="188" t="s">
        <v>268</v>
      </c>
      <c r="E124" s="178" t="s">
        <v>647</v>
      </c>
      <c r="F124" s="179">
        <f>IF(E124="23/24",2,0)</f>
        <v>2</v>
      </c>
      <c r="G124" s="136">
        <v>19</v>
      </c>
      <c r="H124" s="136">
        <v>2</v>
      </c>
      <c r="I124" s="275">
        <v>2</v>
      </c>
      <c r="J124" s="179">
        <f>IF(ABS((H124-I124)/I124)&lt;=0.1,2,IF(AND(ABS((H124-I124)/I124)&gt;0.1,ABS((H124-I124)/I124)&lt;=0.2),1,0))</f>
        <v>2</v>
      </c>
      <c r="K124" s="190">
        <v>88.333333333333329</v>
      </c>
      <c r="L124" s="179">
        <f>IF(K124&gt;90,4,IF(AND(K124&gt;80,K124&lt;=90),3,IF(AND(K124&gt;=50,K124&lt;=80),2,IF(AND(K124&gt;=10,K124&lt;50),1,0))))</f>
        <v>3</v>
      </c>
      <c r="M124" s="297">
        <v>2</v>
      </c>
      <c r="N124" s="297">
        <v>2</v>
      </c>
      <c r="O124" s="297">
        <v>2</v>
      </c>
      <c r="P124" s="179">
        <f>SUM(M124:O124)</f>
        <v>6</v>
      </c>
      <c r="Q124" s="113">
        <v>18</v>
      </c>
      <c r="R124" s="113">
        <v>18</v>
      </c>
      <c r="S124" s="191">
        <f>ROUND(R124/Q124*100,0)</f>
        <v>100</v>
      </c>
      <c r="T124" s="179">
        <f>IF(S124&gt;90,4,IF(AND(S124&gt;80,S124&lt;=90),3,IF(AND(S124&gt;=50,S124&lt;=80),2,IF(AND(S124&gt;=10,S124&lt;50),1,0))))</f>
        <v>4</v>
      </c>
      <c r="U124" s="136">
        <v>19</v>
      </c>
      <c r="V124" s="136">
        <v>100</v>
      </c>
      <c r="W124" s="179">
        <f>IF(V124&gt;=90,2,IF(V124&gt;=80,1,0))</f>
        <v>2</v>
      </c>
      <c r="X124" s="297">
        <v>2</v>
      </c>
      <c r="Y124" s="297">
        <v>69</v>
      </c>
      <c r="Z124" s="192">
        <f>F124+J124+L124+P124+T124+W124</f>
        <v>19</v>
      </c>
      <c r="AA124" s="192">
        <f>ROUND(Z124/$Z$2*100,0)</f>
        <v>95</v>
      </c>
    </row>
    <row r="125" spans="1:30" s="198" customFormat="1" ht="30" customHeight="1" x14ac:dyDescent="0.25">
      <c r="A125" s="186" t="s">
        <v>17</v>
      </c>
      <c r="B125" s="187">
        <v>123</v>
      </c>
      <c r="C125" s="188" t="s">
        <v>57</v>
      </c>
      <c r="D125" s="188" t="s">
        <v>270</v>
      </c>
      <c r="E125" s="178" t="s">
        <v>647</v>
      </c>
      <c r="F125" s="179">
        <f>IF(E125="23/24",2,0)</f>
        <v>2</v>
      </c>
      <c r="G125" s="136">
        <v>219</v>
      </c>
      <c r="H125" s="136">
        <v>13</v>
      </c>
      <c r="I125" s="277">
        <v>13</v>
      </c>
      <c r="J125" s="179">
        <f>IF(ABS((H125-I125)/I125)&lt;=0.1,2,IF(AND(ABS((H125-I125)/I125)&gt;0.1,ABS((H125-I125)/I125)&lt;=0.2),1,0))</f>
        <v>2</v>
      </c>
      <c r="K125" s="201">
        <v>98.3</v>
      </c>
      <c r="L125" s="179">
        <f>IF(K125&gt;90,4,IF(AND(K125&gt;80,K125&lt;=90),3,IF(AND(K125&gt;=50,K125&lt;=80),2,IF(AND(K125&gt;=10,K125&lt;50),1,0))))</f>
        <v>4</v>
      </c>
      <c r="M125" s="297">
        <v>2</v>
      </c>
      <c r="N125" s="297">
        <v>2</v>
      </c>
      <c r="O125" s="297">
        <v>2</v>
      </c>
      <c r="P125" s="179">
        <f>SUM(M125:O125)</f>
        <v>6</v>
      </c>
      <c r="Q125" s="297">
        <v>210</v>
      </c>
      <c r="R125" s="297">
        <v>190</v>
      </c>
      <c r="S125" s="191">
        <f>ROUND(R125/Q125*100,0)</f>
        <v>90</v>
      </c>
      <c r="T125" s="179">
        <f>IF(S125&gt;90,4,IF(AND(S125&gt;80,S125&lt;=90),3,IF(AND(S125&gt;=50,S125&lt;=80),2,IF(AND(S125&gt;=10,S125&lt;50),1,0))))</f>
        <v>3</v>
      </c>
      <c r="U125" s="136">
        <v>358</v>
      </c>
      <c r="V125" s="136">
        <v>100</v>
      </c>
      <c r="W125" s="179">
        <f>IF(V125&gt;=90,2,IF(V125&gt;=80,1,0))</f>
        <v>2</v>
      </c>
      <c r="X125" s="136">
        <v>53</v>
      </c>
      <c r="Y125" s="136">
        <v>673</v>
      </c>
      <c r="Z125" s="192">
        <f>F125+J125+L125+P125+T125+W125</f>
        <v>19</v>
      </c>
      <c r="AA125" s="192">
        <f>ROUND(Z125/$Z$2*100,0)</f>
        <v>95</v>
      </c>
    </row>
    <row r="126" spans="1:30" s="198" customFormat="1" ht="30" customHeight="1" x14ac:dyDescent="0.25">
      <c r="A126" s="186" t="s">
        <v>19</v>
      </c>
      <c r="B126" s="225">
        <v>124</v>
      </c>
      <c r="C126" s="188" t="s">
        <v>8</v>
      </c>
      <c r="D126" s="188" t="s">
        <v>278</v>
      </c>
      <c r="E126" s="178" t="s">
        <v>647</v>
      </c>
      <c r="F126" s="179">
        <f>IF(E126="23/24",2,0)</f>
        <v>2</v>
      </c>
      <c r="G126" s="136">
        <v>85</v>
      </c>
      <c r="H126" s="136">
        <v>5</v>
      </c>
      <c r="I126" s="287">
        <v>5</v>
      </c>
      <c r="J126" s="179">
        <f>IF(ABS((H126-I126)/I126)&lt;=0.1,2,IF(AND(ABS((H126-I126)/I126)&gt;0.1,ABS((H126-I126)/I126)&lt;=0.2),1,0))</f>
        <v>2</v>
      </c>
      <c r="K126" s="217">
        <v>100</v>
      </c>
      <c r="L126" s="179">
        <f>IF(K126&gt;90,4,IF(AND(K126&gt;80,K126&lt;=90),3,IF(AND(K126&gt;=50,K126&lt;=80),2,IF(AND(K126&gt;=10,K126&lt;50),1,0))))</f>
        <v>4</v>
      </c>
      <c r="M126" s="297">
        <v>2</v>
      </c>
      <c r="N126" s="297">
        <v>2</v>
      </c>
      <c r="O126" s="297">
        <v>2</v>
      </c>
      <c r="P126" s="179">
        <f>SUM(M126:O126)</f>
        <v>6</v>
      </c>
      <c r="Q126" s="136">
        <v>84</v>
      </c>
      <c r="R126" s="136">
        <v>71</v>
      </c>
      <c r="S126" s="191">
        <f>ROUND(R126/Q126*100,0)</f>
        <v>85</v>
      </c>
      <c r="T126" s="179">
        <f>IF(S126&gt;90,4,IF(AND(S126&gt;80,S126&lt;=90),3,IF(AND(S126&gt;=50,S126&lt;=80),2,IF(AND(S126&gt;=10,S126&lt;50),1,0))))</f>
        <v>3</v>
      </c>
      <c r="U126" s="136">
        <v>78</v>
      </c>
      <c r="V126" s="136">
        <v>100</v>
      </c>
      <c r="W126" s="179">
        <f>IF(V126&gt;=90,2,IF(V126&gt;=80,1,0))</f>
        <v>2</v>
      </c>
      <c r="X126" s="136">
        <v>30</v>
      </c>
      <c r="Y126" s="136">
        <v>260</v>
      </c>
      <c r="Z126" s="192">
        <f>F126+J126+L126+P126+T126+W126</f>
        <v>19</v>
      </c>
      <c r="AA126" s="192">
        <f>ROUND(Z126/$Z$2*100,0)</f>
        <v>95</v>
      </c>
    </row>
    <row r="127" spans="1:30" s="198" customFormat="1" ht="30" customHeight="1" x14ac:dyDescent="0.25">
      <c r="A127" s="186" t="s">
        <v>19</v>
      </c>
      <c r="B127" s="187">
        <v>125</v>
      </c>
      <c r="C127" s="188" t="s">
        <v>13</v>
      </c>
      <c r="D127" s="188" t="s">
        <v>299</v>
      </c>
      <c r="E127" s="178" t="s">
        <v>647</v>
      </c>
      <c r="F127" s="179">
        <f>IF(E127="23/24",2,0)</f>
        <v>2</v>
      </c>
      <c r="G127" s="136">
        <v>8</v>
      </c>
      <c r="H127" s="136">
        <v>1</v>
      </c>
      <c r="I127" s="287">
        <v>1</v>
      </c>
      <c r="J127" s="179">
        <f>IF(ABS((H127-I127)/I127)&lt;=0.1,2,IF(AND(ABS((H127-I127)/I127)&gt;0.1,ABS((H127-I127)/I127)&lt;=0.2),1,0))</f>
        <v>2</v>
      </c>
      <c r="K127" s="217">
        <v>91.666666666666657</v>
      </c>
      <c r="L127" s="179">
        <f>IF(K127&gt;90,4,IF(AND(K127&gt;80,K127&lt;=90),3,IF(AND(K127&gt;=50,K127&lt;=80),2,IF(AND(K127&gt;=10,K127&lt;50),1,0))))</f>
        <v>4</v>
      </c>
      <c r="M127" s="297">
        <v>2</v>
      </c>
      <c r="N127" s="297">
        <v>2</v>
      </c>
      <c r="O127" s="297">
        <v>2</v>
      </c>
      <c r="P127" s="179">
        <f>SUM(M127:O127)</f>
        <v>6</v>
      </c>
      <c r="Q127" s="136">
        <v>8</v>
      </c>
      <c r="R127" s="136">
        <v>7</v>
      </c>
      <c r="S127" s="191">
        <f>ROUND(R127/Q127*100,0)</f>
        <v>88</v>
      </c>
      <c r="T127" s="179">
        <f>IF(S127&gt;90,4,IF(AND(S127&gt;80,S127&lt;=90),3,IF(AND(S127&gt;=50,S127&lt;=80),2,IF(AND(S127&gt;=10,S127&lt;50),1,0))))</f>
        <v>3</v>
      </c>
      <c r="U127" s="136">
        <v>9</v>
      </c>
      <c r="V127" s="136">
        <v>100</v>
      </c>
      <c r="W127" s="179">
        <f>IF(V127&gt;=90,2,IF(V127&gt;=80,1,0))</f>
        <v>2</v>
      </c>
      <c r="X127" s="136">
        <v>2</v>
      </c>
      <c r="Y127" s="136">
        <v>76</v>
      </c>
      <c r="Z127" s="192">
        <f>F127+J127+L127+P127+T127+W127</f>
        <v>19</v>
      </c>
      <c r="AA127" s="192">
        <f>ROUND(Z127/$Z$2*100,0)</f>
        <v>95</v>
      </c>
    </row>
    <row r="128" spans="1:30" s="198" customFormat="1" ht="30" customHeight="1" x14ac:dyDescent="0.25">
      <c r="A128" s="186" t="s">
        <v>19</v>
      </c>
      <c r="B128" s="225">
        <v>126</v>
      </c>
      <c r="C128" s="188" t="s">
        <v>652</v>
      </c>
      <c r="D128" s="188" t="s">
        <v>286</v>
      </c>
      <c r="E128" s="178" t="s">
        <v>647</v>
      </c>
      <c r="F128" s="179">
        <f>IF(E128="23/24",2,0)</f>
        <v>2</v>
      </c>
      <c r="G128" s="136">
        <v>208</v>
      </c>
      <c r="H128" s="136">
        <v>10</v>
      </c>
      <c r="I128" s="287">
        <v>10</v>
      </c>
      <c r="J128" s="179">
        <f>IF(ABS((H128-I128)/I128)&lt;=0.1,2,IF(AND(ABS((H128-I128)/I128)&gt;0.1,ABS((H128-I128)/I128)&lt;=0.2),1,0))</f>
        <v>2</v>
      </c>
      <c r="K128" s="217">
        <v>83.333333333333343</v>
      </c>
      <c r="L128" s="179">
        <f>IF(K128&gt;90,4,IF(AND(K128&gt;80,K128&lt;=90),3,IF(AND(K128&gt;=50,K128&lt;=80),2,IF(AND(K128&gt;=10,K128&lt;50),1,0))))</f>
        <v>3</v>
      </c>
      <c r="M128" s="297">
        <v>2</v>
      </c>
      <c r="N128" s="297">
        <v>2</v>
      </c>
      <c r="O128" s="297">
        <v>2</v>
      </c>
      <c r="P128" s="179">
        <f>SUM(M128:O128)</f>
        <v>6</v>
      </c>
      <c r="Q128" s="136">
        <v>210</v>
      </c>
      <c r="R128" s="136">
        <v>204</v>
      </c>
      <c r="S128" s="191">
        <f>ROUND(R128/Q128*100,0)</f>
        <v>97</v>
      </c>
      <c r="T128" s="179">
        <f>IF(S128&gt;90,4,IF(AND(S128&gt;80,S128&lt;=90),3,IF(AND(S128&gt;=50,S128&lt;=80),2,IF(AND(S128&gt;=10,S128&lt;50),1,0))))</f>
        <v>4</v>
      </c>
      <c r="U128" s="136">
        <v>279</v>
      </c>
      <c r="V128" s="136">
        <v>100</v>
      </c>
      <c r="W128" s="179">
        <f>IF(V128&gt;=90,2,IF(V128&gt;=80,1,0))</f>
        <v>2</v>
      </c>
      <c r="X128" s="136">
        <v>22</v>
      </c>
      <c r="Y128" s="136">
        <v>84</v>
      </c>
      <c r="Z128" s="192">
        <f>F128+J128+L128+P128+T128+W128</f>
        <v>19</v>
      </c>
      <c r="AA128" s="192">
        <f>ROUND(Z128/$Z$2*100,0)</f>
        <v>95</v>
      </c>
    </row>
    <row r="129" spans="1:27" ht="30" customHeight="1" x14ac:dyDescent="0.25">
      <c r="A129" s="131" t="s">
        <v>20</v>
      </c>
      <c r="B129" s="187">
        <v>127</v>
      </c>
      <c r="C129" s="172" t="s">
        <v>580</v>
      </c>
      <c r="D129" s="172" t="s">
        <v>301</v>
      </c>
      <c r="E129" s="168" t="s">
        <v>647</v>
      </c>
      <c r="F129" s="162">
        <f>IF(E129="23/24",2,0)</f>
        <v>2</v>
      </c>
      <c r="G129" s="136">
        <v>95</v>
      </c>
      <c r="H129" s="136">
        <v>4</v>
      </c>
      <c r="I129" s="280">
        <v>4</v>
      </c>
      <c r="J129" s="162">
        <f>IF(ABS((H129-I129)/I129)&lt;=0.1,2,IF(AND(ABS((H129-I129)/I129)&gt;0.1,ABS((H129-I129)/I129)&lt;=0.2),1,0))</f>
        <v>2</v>
      </c>
      <c r="K129" s="164">
        <v>90</v>
      </c>
      <c r="L129" s="162">
        <f>IF(K129&gt;90,4,IF(AND(K129&gt;80,K129&lt;=90),3,IF(AND(K129&gt;=50,K129&lt;=80),2,IF(AND(K129&gt;=10,K129&lt;50),1,0))))</f>
        <v>3</v>
      </c>
      <c r="M129" s="165">
        <v>2</v>
      </c>
      <c r="N129" s="223">
        <v>2</v>
      </c>
      <c r="O129" s="223">
        <v>2</v>
      </c>
      <c r="P129" s="162">
        <f>SUM(M129:O129)</f>
        <v>6</v>
      </c>
      <c r="Q129" s="136">
        <v>93</v>
      </c>
      <c r="R129" s="136">
        <v>93</v>
      </c>
      <c r="S129" s="166">
        <f>ROUND(R129/Q129*100,0)</f>
        <v>100</v>
      </c>
      <c r="T129" s="162">
        <f>IF(S129&gt;90,4,IF(AND(S129&gt;80,S129&lt;=90),3,IF(AND(S129&gt;=50,S129&lt;=80),2,IF(AND(S129&gt;=10,S129&lt;50),1,0))))</f>
        <v>4</v>
      </c>
      <c r="U129" s="136">
        <v>136</v>
      </c>
      <c r="V129" s="136">
        <v>100</v>
      </c>
      <c r="W129" s="162">
        <f>IF(V129&gt;=90,2,IF(V129&gt;=80,1,0))</f>
        <v>2</v>
      </c>
      <c r="X129" s="136">
        <v>18</v>
      </c>
      <c r="Y129" s="136">
        <v>73</v>
      </c>
      <c r="Z129" s="167">
        <f>F129+J129+L129+P129+T129+W129</f>
        <v>19</v>
      </c>
      <c r="AA129" s="167">
        <f>ROUND(Z129/$Z$2*100,0)</f>
        <v>95</v>
      </c>
    </row>
    <row r="130" spans="1:27" ht="30" customHeight="1" x14ac:dyDescent="0.25">
      <c r="A130" s="131" t="s">
        <v>20</v>
      </c>
      <c r="B130" s="225">
        <v>128</v>
      </c>
      <c r="C130" s="172" t="s">
        <v>582</v>
      </c>
      <c r="D130" s="172" t="s">
        <v>303</v>
      </c>
      <c r="E130" s="168" t="s">
        <v>647</v>
      </c>
      <c r="F130" s="162">
        <f>IF(E130="23/24",2,0)</f>
        <v>2</v>
      </c>
      <c r="G130" s="136">
        <v>283</v>
      </c>
      <c r="H130" s="136">
        <v>12</v>
      </c>
      <c r="I130" s="280">
        <v>12</v>
      </c>
      <c r="J130" s="162">
        <f>IF(ABS((H130-I130)/I130)&lt;=0.1,2,IF(AND(ABS((H130-I130)/I130)&gt;0.1,ABS((H130-I130)/I130)&lt;=0.2),1,0))</f>
        <v>2</v>
      </c>
      <c r="K130" s="164">
        <v>88.3</v>
      </c>
      <c r="L130" s="162">
        <f>IF(K130&gt;90,4,IF(AND(K130&gt;80,K130&lt;=90),3,IF(AND(K130&gt;=50,K130&lt;=80),2,IF(AND(K130&gt;=10,K130&lt;50),1,0))))</f>
        <v>3</v>
      </c>
      <c r="M130" s="165">
        <v>2</v>
      </c>
      <c r="N130" s="223">
        <v>2</v>
      </c>
      <c r="O130" s="223">
        <v>2</v>
      </c>
      <c r="P130" s="162">
        <f>SUM(M130:O130)</f>
        <v>6</v>
      </c>
      <c r="Q130" s="136">
        <v>276</v>
      </c>
      <c r="R130" s="136">
        <v>269</v>
      </c>
      <c r="S130" s="166">
        <f>ROUND(R130/Q130*100,0)</f>
        <v>97</v>
      </c>
      <c r="T130" s="162">
        <f>IF(S130&gt;90,4,IF(AND(S130&gt;80,S130&lt;=90),3,IF(AND(S130&gt;=50,S130&lt;=80),2,IF(AND(S130&gt;=10,S130&lt;50),1,0))))</f>
        <v>4</v>
      </c>
      <c r="U130" s="136">
        <v>313</v>
      </c>
      <c r="V130" s="136">
        <v>100</v>
      </c>
      <c r="W130" s="162">
        <f>IF(V130&gt;=90,2,IF(V130&gt;=80,1,0))</f>
        <v>2</v>
      </c>
      <c r="X130" s="136">
        <v>14</v>
      </c>
      <c r="Y130" s="136">
        <v>64</v>
      </c>
      <c r="Z130" s="167">
        <f>F130+J130+L130+P130+T130+W130</f>
        <v>19</v>
      </c>
      <c r="AA130" s="167">
        <f>ROUND(Z130/$Z$2*100,0)</f>
        <v>95</v>
      </c>
    </row>
    <row r="131" spans="1:27" ht="30" customHeight="1" x14ac:dyDescent="0.25">
      <c r="A131" s="131" t="s">
        <v>20</v>
      </c>
      <c r="B131" s="187">
        <v>129</v>
      </c>
      <c r="C131" s="172" t="s">
        <v>584</v>
      </c>
      <c r="D131" s="172" t="s">
        <v>312</v>
      </c>
      <c r="E131" s="168" t="s">
        <v>647</v>
      </c>
      <c r="F131" s="162">
        <f>IF(E131="23/24",2,0)</f>
        <v>2</v>
      </c>
      <c r="G131" s="136">
        <v>105</v>
      </c>
      <c r="H131" s="136">
        <v>4</v>
      </c>
      <c r="I131" s="280">
        <v>4</v>
      </c>
      <c r="J131" s="162">
        <f>IF(ABS((H131-I131)/I131)&lt;=0.1,2,IF(AND(ABS((H131-I131)/I131)&gt;0.1,ABS((H131-I131)/I131)&lt;=0.2),1,0))</f>
        <v>2</v>
      </c>
      <c r="K131" s="164">
        <v>88.3</v>
      </c>
      <c r="L131" s="162">
        <f>IF(K131&gt;90,4,IF(AND(K131&gt;80,K131&lt;=90),3,IF(AND(K131&gt;=50,K131&lt;=80),2,IF(AND(K131&gt;=10,K131&lt;50),1,0))))</f>
        <v>3</v>
      </c>
      <c r="M131" s="165">
        <v>2</v>
      </c>
      <c r="N131" s="223">
        <v>2</v>
      </c>
      <c r="O131" s="223">
        <v>2</v>
      </c>
      <c r="P131" s="162">
        <f>SUM(M131:O131)</f>
        <v>6</v>
      </c>
      <c r="Q131" s="136">
        <v>102</v>
      </c>
      <c r="R131" s="136">
        <v>101</v>
      </c>
      <c r="S131" s="166">
        <f>ROUND(R131/Q131*100,0)</f>
        <v>99</v>
      </c>
      <c r="T131" s="162">
        <f>IF(S131&gt;90,4,IF(AND(S131&gt;80,S131&lt;=90),3,IF(AND(S131&gt;=50,S131&lt;=80),2,IF(AND(S131&gt;=10,S131&lt;50),1,0))))</f>
        <v>4</v>
      </c>
      <c r="U131" s="136">
        <v>97</v>
      </c>
      <c r="V131" s="136">
        <v>100</v>
      </c>
      <c r="W131" s="162">
        <f>IF(V131&gt;=90,2,IF(V131&gt;=80,1,0))</f>
        <v>2</v>
      </c>
      <c r="X131" s="136">
        <v>7</v>
      </c>
      <c r="Y131" s="136">
        <v>49</v>
      </c>
      <c r="Z131" s="167">
        <f>F131+J131+L131+P131+T131+W131</f>
        <v>19</v>
      </c>
      <c r="AA131" s="167">
        <f>ROUND(Z131/$Z$2*100,0)</f>
        <v>95</v>
      </c>
    </row>
    <row r="132" spans="1:27" ht="30" customHeight="1" x14ac:dyDescent="0.25">
      <c r="A132" s="131" t="s">
        <v>20</v>
      </c>
      <c r="B132" s="225">
        <v>130</v>
      </c>
      <c r="C132" s="172" t="s">
        <v>585</v>
      </c>
      <c r="D132" s="172" t="s">
        <v>305</v>
      </c>
      <c r="E132" s="168" t="s">
        <v>647</v>
      </c>
      <c r="F132" s="162">
        <f>IF(E132="23/24",2,0)</f>
        <v>2</v>
      </c>
      <c r="G132" s="136">
        <v>90</v>
      </c>
      <c r="H132" s="136">
        <v>4</v>
      </c>
      <c r="I132" s="280">
        <v>4</v>
      </c>
      <c r="J132" s="162">
        <f>IF(ABS((H132-I132)/I132)&lt;=0.1,2,IF(AND(ABS((H132-I132)/I132)&gt;0.1,ABS((H132-I132)/I132)&lt;=0.2),1,0))</f>
        <v>2</v>
      </c>
      <c r="K132" s="164">
        <v>96.7</v>
      </c>
      <c r="L132" s="162">
        <f>IF(K132&gt;90,4,IF(AND(K132&gt;80,K132&lt;=90),3,IF(AND(K132&gt;=50,K132&lt;=80),2,IF(AND(K132&gt;=10,K132&lt;50),1,0))))</f>
        <v>4</v>
      </c>
      <c r="M132" s="165">
        <v>2</v>
      </c>
      <c r="N132" s="223">
        <v>2</v>
      </c>
      <c r="O132" s="223">
        <v>2</v>
      </c>
      <c r="P132" s="162">
        <f>SUM(M132:O132)</f>
        <v>6</v>
      </c>
      <c r="Q132" s="136">
        <v>88</v>
      </c>
      <c r="R132" s="136">
        <v>79</v>
      </c>
      <c r="S132" s="166">
        <f>ROUND(R132/Q132*100,0)</f>
        <v>90</v>
      </c>
      <c r="T132" s="162">
        <f>IF(S132&gt;90,4,IF(AND(S132&gt;80,S132&lt;=90),3,IF(AND(S132&gt;=50,S132&lt;=80),2,IF(AND(S132&gt;=10,S132&lt;50),1,0))))</f>
        <v>3</v>
      </c>
      <c r="U132" s="136">
        <v>83</v>
      </c>
      <c r="V132" s="136">
        <v>100</v>
      </c>
      <c r="W132" s="162">
        <f>IF(V132&gt;=90,2,IF(V132&gt;=80,1,0))</f>
        <v>2</v>
      </c>
      <c r="X132" s="136">
        <v>43</v>
      </c>
      <c r="Y132" s="136">
        <v>366</v>
      </c>
      <c r="Z132" s="167">
        <f>F132+J132+L132+P132+T132+W132</f>
        <v>19</v>
      </c>
      <c r="AA132" s="167">
        <f>ROUND(Z132/$Z$2*100,0)</f>
        <v>95</v>
      </c>
    </row>
    <row r="133" spans="1:27" ht="30" customHeight="1" x14ac:dyDescent="0.25">
      <c r="A133" s="131" t="s">
        <v>20</v>
      </c>
      <c r="B133" s="187">
        <v>131</v>
      </c>
      <c r="C133" s="172" t="s">
        <v>591</v>
      </c>
      <c r="D133" s="172" t="s">
        <v>315</v>
      </c>
      <c r="E133" s="168" t="s">
        <v>647</v>
      </c>
      <c r="F133" s="162">
        <f>IF(E133="23/24",2,0)</f>
        <v>2</v>
      </c>
      <c r="G133" s="136">
        <v>158</v>
      </c>
      <c r="H133" s="136">
        <v>6</v>
      </c>
      <c r="I133" s="280">
        <v>6</v>
      </c>
      <c r="J133" s="162">
        <f>IF(ABS((H133-I133)/I133)&lt;=0.1,2,IF(AND(ABS((H133-I133)/I133)&gt;0.1,ABS((H133-I133)/I133)&lt;=0.2),1,0))</f>
        <v>2</v>
      </c>
      <c r="K133" s="164">
        <v>88.3</v>
      </c>
      <c r="L133" s="162">
        <f>IF(K133&gt;90,4,IF(AND(K133&gt;80,K133&lt;=90),3,IF(AND(K133&gt;=50,K133&lt;=80),2,IF(AND(K133&gt;=10,K133&lt;50),1,0))))</f>
        <v>3</v>
      </c>
      <c r="M133" s="165">
        <v>2</v>
      </c>
      <c r="N133" s="223">
        <v>2</v>
      </c>
      <c r="O133" s="223">
        <v>2</v>
      </c>
      <c r="P133" s="162">
        <f>SUM(M133:O133)</f>
        <v>6</v>
      </c>
      <c r="Q133" s="136">
        <v>158</v>
      </c>
      <c r="R133" s="136">
        <v>158</v>
      </c>
      <c r="S133" s="166">
        <f>ROUND(R133/Q133*100,0)</f>
        <v>100</v>
      </c>
      <c r="T133" s="162">
        <f>IF(S133&gt;90,4,IF(AND(S133&gt;80,S133&lt;=90),3,IF(AND(S133&gt;=50,S133&lt;=80),2,IF(AND(S133&gt;=10,S133&lt;50),1,0))))</f>
        <v>4</v>
      </c>
      <c r="U133" s="136">
        <v>154</v>
      </c>
      <c r="V133" s="136">
        <v>100</v>
      </c>
      <c r="W133" s="162">
        <f>IF(V133&gt;=90,2,IF(V133&gt;=80,1,0))</f>
        <v>2</v>
      </c>
      <c r="X133" s="136">
        <v>16</v>
      </c>
      <c r="Y133" s="136">
        <v>30</v>
      </c>
      <c r="Z133" s="167">
        <f>F133+J133+L133+P133+T133+W133</f>
        <v>19</v>
      </c>
      <c r="AA133" s="167">
        <f>ROUND(Z133/$Z$2*100,0)</f>
        <v>95</v>
      </c>
    </row>
    <row r="134" spans="1:27" ht="30" customHeight="1" x14ac:dyDescent="0.25">
      <c r="A134" s="131" t="s">
        <v>22</v>
      </c>
      <c r="B134" s="225">
        <v>132</v>
      </c>
      <c r="C134" s="172" t="s">
        <v>627</v>
      </c>
      <c r="D134" s="172" t="s">
        <v>626</v>
      </c>
      <c r="E134" s="161" t="s">
        <v>647</v>
      </c>
      <c r="F134" s="162">
        <f>IF(E134="23/24",2,0)</f>
        <v>2</v>
      </c>
      <c r="G134" s="136">
        <v>21</v>
      </c>
      <c r="H134" s="136">
        <v>3</v>
      </c>
      <c r="I134" s="280">
        <v>3</v>
      </c>
      <c r="J134" s="162">
        <f>IF(ABS((H134-I134)/I134)&lt;=0.1,2,IF(AND(ABS((H134-I134)/I134)&gt;0.1,ABS((H134-I134)/I134)&lt;=0.2),1,0))</f>
        <v>2</v>
      </c>
      <c r="K134" s="293">
        <v>90</v>
      </c>
      <c r="L134" s="162">
        <f>IF(K134&gt;90,4,IF(AND(K134&gt;80,K134&lt;=90),3,IF(AND(K134&gt;=50,K134&lt;=80),2,IF(AND(K134&gt;=10,K134&lt;50),1,0))))</f>
        <v>3</v>
      </c>
      <c r="M134" s="165">
        <v>2</v>
      </c>
      <c r="N134" s="223">
        <v>2</v>
      </c>
      <c r="O134" s="223">
        <v>2</v>
      </c>
      <c r="P134" s="162">
        <f>SUM(M134:O134)</f>
        <v>6</v>
      </c>
      <c r="Q134" s="297">
        <v>21</v>
      </c>
      <c r="R134" s="297">
        <v>21</v>
      </c>
      <c r="S134" s="166">
        <f>ROUND(R134/Q134*100,0)</f>
        <v>100</v>
      </c>
      <c r="T134" s="162">
        <f>IF(S134&gt;90,4,IF(AND(S134&gt;80,S134&lt;=90),3,IF(AND(S134&gt;=50,S134&lt;=80),2,IF(AND(S134&gt;=10,S134&lt;50),1,0))))</f>
        <v>4</v>
      </c>
      <c r="U134" s="136">
        <v>19</v>
      </c>
      <c r="V134" s="136">
        <v>100</v>
      </c>
      <c r="W134" s="162">
        <f>IF(V134&gt;=90,2,IF(V134&gt;=80,1,0))</f>
        <v>2</v>
      </c>
      <c r="X134" s="136">
        <v>8</v>
      </c>
      <c r="Y134" s="136">
        <v>219</v>
      </c>
      <c r="Z134" s="167">
        <f>F134+J134+L134+P134+T134+W134</f>
        <v>19</v>
      </c>
      <c r="AA134" s="167">
        <f>ROUND(Z134/$Z$2*100,0)</f>
        <v>95</v>
      </c>
    </row>
    <row r="135" spans="1:27" ht="30" customHeight="1" x14ac:dyDescent="0.25">
      <c r="A135" s="131" t="s">
        <v>24</v>
      </c>
      <c r="B135" s="187">
        <v>133</v>
      </c>
      <c r="C135" s="172" t="s">
        <v>144</v>
      </c>
      <c r="D135" s="172" t="s">
        <v>332</v>
      </c>
      <c r="E135" s="168" t="s">
        <v>647</v>
      </c>
      <c r="F135" s="162">
        <f>IF(E135="23/24",2,0)</f>
        <v>2</v>
      </c>
      <c r="G135" s="136">
        <v>74</v>
      </c>
      <c r="H135" s="247">
        <v>4</v>
      </c>
      <c r="I135" s="282">
        <v>4</v>
      </c>
      <c r="J135" s="162">
        <f>IF(ABS((H135-I135)/I135)&lt;=0.1,2,IF(AND(ABS((H135-I135)/I135)&gt;0.1,ABS((H135-I135)/I135)&lt;=0.2),1,0))</f>
        <v>2</v>
      </c>
      <c r="K135" s="164">
        <v>96.666666666666671</v>
      </c>
      <c r="L135" s="162">
        <f>IF(K135&gt;90,4,IF(AND(K135&gt;80,K135&lt;=90),3,IF(AND(K135&gt;=50,K135&lt;=80),2,IF(AND(K135&gt;=10,K135&lt;50),1,0))))</f>
        <v>4</v>
      </c>
      <c r="M135" s="165">
        <v>2</v>
      </c>
      <c r="N135" s="223">
        <v>1</v>
      </c>
      <c r="O135" s="223">
        <v>2</v>
      </c>
      <c r="P135" s="162">
        <f>SUM(M135:O135)</f>
        <v>5</v>
      </c>
      <c r="Q135" s="297">
        <v>73</v>
      </c>
      <c r="R135" s="297">
        <v>70</v>
      </c>
      <c r="S135" s="166">
        <f>ROUND(R135/Q135*100,0)</f>
        <v>96</v>
      </c>
      <c r="T135" s="162">
        <f>IF(S135&gt;90,4,IF(AND(S135&gt;80,S135&lt;=90),3,IF(AND(S135&gt;=50,S135&lt;=80),2,IF(AND(S135&gt;=10,S135&lt;50),1,0))))</f>
        <v>4</v>
      </c>
      <c r="U135" s="136">
        <v>67</v>
      </c>
      <c r="V135" s="136">
        <v>100</v>
      </c>
      <c r="W135" s="162">
        <f>IF(V135&gt;=90,2,IF(V135&gt;=80,1,0))</f>
        <v>2</v>
      </c>
      <c r="X135" s="247">
        <v>6</v>
      </c>
      <c r="Y135" s="247">
        <v>30</v>
      </c>
      <c r="Z135" s="167">
        <f>F135+J135+L135+P135+T135+W135</f>
        <v>19</v>
      </c>
      <c r="AA135" s="167">
        <f>ROUND(Z135/$Z$2*100,0)</f>
        <v>95</v>
      </c>
    </row>
    <row r="136" spans="1:27" ht="30" customHeight="1" x14ac:dyDescent="0.25">
      <c r="A136" s="131" t="s">
        <v>24</v>
      </c>
      <c r="B136" s="225">
        <v>134</v>
      </c>
      <c r="C136" s="172" t="s">
        <v>142</v>
      </c>
      <c r="D136" s="172" t="s">
        <v>334</v>
      </c>
      <c r="E136" s="168" t="s">
        <v>647</v>
      </c>
      <c r="F136" s="162">
        <f>IF(E136="23/24",2,0)</f>
        <v>2</v>
      </c>
      <c r="G136" s="136">
        <v>80</v>
      </c>
      <c r="H136" s="136">
        <v>4</v>
      </c>
      <c r="I136" s="282">
        <v>4</v>
      </c>
      <c r="J136" s="162">
        <f>IF(ABS((H136-I136)/I136)&lt;=0.1,2,IF(AND(ABS((H136-I136)/I136)&gt;0.1,ABS((H136-I136)/I136)&lt;=0.2),1,0))</f>
        <v>2</v>
      </c>
      <c r="K136" s="164">
        <v>91.666666666666657</v>
      </c>
      <c r="L136" s="162">
        <f>IF(K136&gt;90,4,IF(AND(K136&gt;80,K136&lt;=90),3,IF(AND(K136&gt;=50,K136&lt;=80),2,IF(AND(K136&gt;=10,K136&lt;50),1,0))))</f>
        <v>4</v>
      </c>
      <c r="M136" s="165">
        <v>2</v>
      </c>
      <c r="N136" s="223">
        <v>2</v>
      </c>
      <c r="O136" s="223">
        <v>2</v>
      </c>
      <c r="P136" s="162">
        <f>SUM(M136:O136)</f>
        <v>6</v>
      </c>
      <c r="Q136" s="297">
        <v>80</v>
      </c>
      <c r="R136" s="297">
        <v>65</v>
      </c>
      <c r="S136" s="166">
        <f>ROUND(R136/Q136*100,0)</f>
        <v>81</v>
      </c>
      <c r="T136" s="162">
        <f>IF(S136&gt;90,4,IF(AND(S136&gt;80,S136&lt;=90),3,IF(AND(S136&gt;=50,S136&lt;=80),2,IF(AND(S136&gt;=10,S136&lt;50),1,0))))</f>
        <v>3</v>
      </c>
      <c r="U136" s="136">
        <v>108</v>
      </c>
      <c r="V136" s="136">
        <v>99</v>
      </c>
      <c r="W136" s="162">
        <f>IF(V136&gt;=90,2,IF(V136&gt;=80,1,0))</f>
        <v>2</v>
      </c>
      <c r="X136" s="247">
        <v>3</v>
      </c>
      <c r="Y136" s="247">
        <v>26</v>
      </c>
      <c r="Z136" s="167">
        <f>F136+J136+L136+P136+T136+W136</f>
        <v>19</v>
      </c>
      <c r="AA136" s="167">
        <f>ROUND(Z136/$Z$2*100,0)</f>
        <v>95</v>
      </c>
    </row>
    <row r="137" spans="1:27" ht="30" customHeight="1" x14ac:dyDescent="0.25">
      <c r="A137" s="158" t="s">
        <v>25</v>
      </c>
      <c r="B137" s="187">
        <v>135</v>
      </c>
      <c r="C137" s="172" t="s">
        <v>156</v>
      </c>
      <c r="D137" s="172" t="s">
        <v>340</v>
      </c>
      <c r="E137" s="168" t="s">
        <v>647</v>
      </c>
      <c r="F137" s="162">
        <f>IF(E137="23/24",2,0)</f>
        <v>2</v>
      </c>
      <c r="G137" s="136">
        <v>50</v>
      </c>
      <c r="H137" s="136">
        <v>3</v>
      </c>
      <c r="I137" s="163">
        <v>3</v>
      </c>
      <c r="J137" s="162">
        <f>IF(ABS((H137-I137)/I137)&lt;=0.1,2,IF(AND(ABS((H137-I137)/I137)&gt;0.1,ABS((H137-I137)/I137)&lt;=0.2),1,0))</f>
        <v>2</v>
      </c>
      <c r="K137" s="164">
        <v>91.666666666666657</v>
      </c>
      <c r="L137" s="162">
        <f>IF(K137&gt;90,4,IF(AND(K137&gt;80,K137&lt;=90),3,IF(AND(K137&gt;=50,K137&lt;=80),2,IF(AND(K137&gt;=10,K137&lt;50),1,0))))</f>
        <v>4</v>
      </c>
      <c r="M137" s="165">
        <v>2</v>
      </c>
      <c r="N137" s="223">
        <v>2</v>
      </c>
      <c r="O137" s="223">
        <v>2</v>
      </c>
      <c r="P137" s="162">
        <f>SUM(M137:O137)</f>
        <v>6</v>
      </c>
      <c r="Q137" s="297">
        <v>48</v>
      </c>
      <c r="R137" s="297">
        <v>41</v>
      </c>
      <c r="S137" s="166">
        <f>ROUND(R137/Q137*100,0)</f>
        <v>85</v>
      </c>
      <c r="T137" s="162">
        <f>IF(S137&gt;90,4,IF(AND(S137&gt;80,S137&lt;=90),3,IF(AND(S137&gt;=50,S137&lt;=80),2,IF(AND(S137&gt;=10,S137&lt;50),1,0))))</f>
        <v>3</v>
      </c>
      <c r="U137" s="136">
        <v>39</v>
      </c>
      <c r="V137" s="136">
        <v>100</v>
      </c>
      <c r="W137" s="162">
        <f>IF(V137&gt;=90,2,IF(V137&gt;=80,1,0))</f>
        <v>2</v>
      </c>
      <c r="X137" s="247">
        <v>4</v>
      </c>
      <c r="Y137" s="247">
        <v>37</v>
      </c>
      <c r="Z137" s="167">
        <f>F137+J137+L137+P137+T137+W137</f>
        <v>19</v>
      </c>
      <c r="AA137" s="167">
        <f>ROUND(Z137/$Z$2*100,0)</f>
        <v>95</v>
      </c>
    </row>
    <row r="138" spans="1:27" ht="30" customHeight="1" x14ac:dyDescent="0.25">
      <c r="A138" s="259" t="s">
        <v>26</v>
      </c>
      <c r="B138" s="225">
        <v>136</v>
      </c>
      <c r="C138" s="172" t="s">
        <v>173</v>
      </c>
      <c r="D138" s="172" t="s">
        <v>347</v>
      </c>
      <c r="E138" s="168" t="s">
        <v>647</v>
      </c>
      <c r="F138" s="162">
        <f>IF(E138="23/24",2,0)</f>
        <v>2</v>
      </c>
      <c r="G138" s="136">
        <v>229</v>
      </c>
      <c r="H138" s="136">
        <v>12</v>
      </c>
      <c r="I138" s="279">
        <v>12</v>
      </c>
      <c r="J138" s="170">
        <f>IF(ABS((H138-I138)/I138)&lt;=0.1,2,IF(AND(ABS((H138-I138)/I138)&gt;0.1,ABS((H138-I138)/I138)&lt;=0.2),1,0))</f>
        <v>2</v>
      </c>
      <c r="K138" s="164">
        <v>91.666666666666657</v>
      </c>
      <c r="L138" s="170">
        <f>IF(K138&gt;90,4,IF(AND(K138&gt;80,K138&lt;=90),3,IF(AND(K138&gt;=50,K138&lt;=80),2,IF(AND(K138&gt;=10,K138&lt;50),1,0))))</f>
        <v>4</v>
      </c>
      <c r="M138" s="165">
        <v>2</v>
      </c>
      <c r="N138" s="223">
        <v>2</v>
      </c>
      <c r="O138" s="223">
        <v>2</v>
      </c>
      <c r="P138" s="162">
        <f>SUM(M138:O138)</f>
        <v>6</v>
      </c>
      <c r="Q138" s="297">
        <v>227</v>
      </c>
      <c r="R138" s="297">
        <v>186</v>
      </c>
      <c r="S138" s="302">
        <f>ROUND(R138/Q138*100,0)</f>
        <v>82</v>
      </c>
      <c r="T138" s="170">
        <f>IF(S138&gt;90,4,IF(AND(S138&gt;80,S138&lt;=90),3,IF(AND(S138&gt;=50,S138&lt;=80),2,IF(AND(S138&gt;=10,S138&lt;50),1,0))))</f>
        <v>3</v>
      </c>
      <c r="U138" s="136">
        <v>326</v>
      </c>
      <c r="V138" s="136">
        <v>100</v>
      </c>
      <c r="W138" s="162">
        <f>IF(V138&gt;=90,2,IF(V138&gt;=80,1,0))</f>
        <v>2</v>
      </c>
      <c r="X138" s="136">
        <v>38</v>
      </c>
      <c r="Y138" s="136">
        <v>323</v>
      </c>
      <c r="Z138" s="167">
        <f>F138+J138+L138+P138+T138+W138</f>
        <v>19</v>
      </c>
      <c r="AA138" s="167">
        <f>ROUND(Z138/$Z$2*100,0)</f>
        <v>95</v>
      </c>
    </row>
    <row r="139" spans="1:27" ht="30" customHeight="1" x14ac:dyDescent="0.25">
      <c r="A139" s="259" t="s">
        <v>26</v>
      </c>
      <c r="B139" s="187">
        <v>137</v>
      </c>
      <c r="C139" s="172" t="s">
        <v>181</v>
      </c>
      <c r="D139" s="172" t="s">
        <v>349</v>
      </c>
      <c r="E139" s="168" t="s">
        <v>647</v>
      </c>
      <c r="F139" s="162">
        <f>IF(E139="23/24",2,0)</f>
        <v>2</v>
      </c>
      <c r="G139" s="136">
        <v>12</v>
      </c>
      <c r="H139" s="136">
        <v>1</v>
      </c>
      <c r="I139" s="163">
        <v>1</v>
      </c>
      <c r="J139" s="170">
        <f>IF(ABS((H139-I139)/I139)&lt;=0.1,2,IF(AND(ABS((H139-I139)/I139)&gt;0.1,ABS((H139-I139)/I139)&lt;=0.2),1,0))</f>
        <v>2</v>
      </c>
      <c r="K139" s="164">
        <v>100</v>
      </c>
      <c r="L139" s="170">
        <f>IF(K139&gt;90,4,IF(AND(K139&gt;80,K139&lt;=90),3,IF(AND(K139&gt;=50,K139&lt;=80),2,IF(AND(K139&gt;=10,K139&lt;50),1,0))))</f>
        <v>4</v>
      </c>
      <c r="M139" s="165">
        <v>2</v>
      </c>
      <c r="N139" s="223">
        <v>2</v>
      </c>
      <c r="O139" s="223">
        <v>2</v>
      </c>
      <c r="P139" s="162">
        <f>SUM(M139:O139)</f>
        <v>6</v>
      </c>
      <c r="Q139" s="297">
        <v>11</v>
      </c>
      <c r="R139" s="297">
        <v>9</v>
      </c>
      <c r="S139" s="302">
        <f>ROUND(R139/Q139*100,0)</f>
        <v>82</v>
      </c>
      <c r="T139" s="170">
        <f>IF(S139&gt;90,4,IF(AND(S139&gt;80,S139&lt;=90),3,IF(AND(S139&gt;=50,S139&lt;=80),2,IF(AND(S139&gt;=10,S139&lt;50),1,0))))</f>
        <v>3</v>
      </c>
      <c r="U139" s="136">
        <v>13</v>
      </c>
      <c r="V139" s="136">
        <v>100</v>
      </c>
      <c r="W139" s="162">
        <f>IF(V139&gt;=90,2,IF(V139&gt;=80,1,0))</f>
        <v>2</v>
      </c>
      <c r="X139" s="136">
        <v>0</v>
      </c>
      <c r="Y139" s="136">
        <v>43</v>
      </c>
      <c r="Z139" s="167">
        <f>F139+J139+L139+P139+T139+W139</f>
        <v>19</v>
      </c>
      <c r="AA139" s="167">
        <f>ROUND(Z139/$Z$2*100,0)</f>
        <v>95</v>
      </c>
    </row>
    <row r="140" spans="1:27" ht="30" customHeight="1" x14ac:dyDescent="0.25">
      <c r="A140" s="259" t="s">
        <v>26</v>
      </c>
      <c r="B140" s="225">
        <v>138</v>
      </c>
      <c r="C140" s="172" t="s">
        <v>175</v>
      </c>
      <c r="D140" s="172" t="s">
        <v>350</v>
      </c>
      <c r="E140" s="168" t="s">
        <v>647</v>
      </c>
      <c r="F140" s="162">
        <f>IF(E140="23/24",2,0)</f>
        <v>2</v>
      </c>
      <c r="G140" s="136">
        <v>29</v>
      </c>
      <c r="H140" s="136">
        <v>2</v>
      </c>
      <c r="I140" s="279">
        <v>2</v>
      </c>
      <c r="J140" s="170">
        <f>IF(ABS((H140-I140)/I140)&lt;=0.1,2,IF(AND(ABS((H140-I140)/I140)&gt;0.1,ABS((H140-I140)/I140)&lt;=0.2),1,0))</f>
        <v>2</v>
      </c>
      <c r="K140" s="164">
        <v>100</v>
      </c>
      <c r="L140" s="170">
        <f>IF(K140&gt;90,4,IF(AND(K140&gt;80,K140&lt;=90),3,IF(AND(K140&gt;=50,K140&lt;=80),2,IF(AND(K140&gt;=10,K140&lt;50),1,0))))</f>
        <v>4</v>
      </c>
      <c r="M140" s="165">
        <v>2</v>
      </c>
      <c r="N140" s="223">
        <v>2</v>
      </c>
      <c r="O140" s="223">
        <v>2</v>
      </c>
      <c r="P140" s="162">
        <f>SUM(M140:O140)</f>
        <v>6</v>
      </c>
      <c r="Q140" s="297">
        <v>29</v>
      </c>
      <c r="R140" s="297">
        <v>24</v>
      </c>
      <c r="S140" s="302">
        <f>ROUND(R140/Q140*100,0)</f>
        <v>83</v>
      </c>
      <c r="T140" s="170">
        <f>IF(S140&gt;90,4,IF(AND(S140&gt;80,S140&lt;=90),3,IF(AND(S140&gt;=50,S140&lt;=80),2,IF(AND(S140&gt;=10,S140&lt;50),1,0))))</f>
        <v>3</v>
      </c>
      <c r="U140" s="136">
        <v>25</v>
      </c>
      <c r="V140" s="136">
        <v>100</v>
      </c>
      <c r="W140" s="162">
        <f>IF(V140&gt;=90,2,IF(V140&gt;=80,1,0))</f>
        <v>2</v>
      </c>
      <c r="X140" s="136">
        <v>2</v>
      </c>
      <c r="Y140" s="136">
        <v>30</v>
      </c>
      <c r="Z140" s="167">
        <f>F140+J140+L140+P140+T140+W140</f>
        <v>19</v>
      </c>
      <c r="AA140" s="167">
        <f>ROUND(Z140/$Z$2*100,0)</f>
        <v>95</v>
      </c>
    </row>
    <row r="141" spans="1:27" ht="30" customHeight="1" x14ac:dyDescent="0.25">
      <c r="A141" s="259" t="s">
        <v>26</v>
      </c>
      <c r="B141" s="187">
        <v>139</v>
      </c>
      <c r="C141" s="172" t="s">
        <v>176</v>
      </c>
      <c r="D141" s="172" t="s">
        <v>353</v>
      </c>
      <c r="E141" s="168" t="s">
        <v>647</v>
      </c>
      <c r="F141" s="162">
        <f>IF(E141="23/24",2,0)</f>
        <v>2</v>
      </c>
      <c r="G141" s="136">
        <v>203</v>
      </c>
      <c r="H141" s="136">
        <v>11</v>
      </c>
      <c r="I141" s="279">
        <v>11</v>
      </c>
      <c r="J141" s="170">
        <f>IF(ABS((H141-I141)/I141)&lt;=0.1,2,IF(AND(ABS((H141-I141)/I141)&gt;0.1,ABS((H141-I141)/I141)&lt;=0.2),1,0))</f>
        <v>2</v>
      </c>
      <c r="K141" s="164">
        <v>100</v>
      </c>
      <c r="L141" s="170">
        <f>IF(K141&gt;90,4,IF(AND(K141&gt;80,K141&lt;=90),3,IF(AND(K141&gt;=50,K141&lt;=80),2,IF(AND(K141&gt;=10,K141&lt;50),1,0))))</f>
        <v>4</v>
      </c>
      <c r="M141" s="165">
        <v>2</v>
      </c>
      <c r="N141" s="223">
        <v>2</v>
      </c>
      <c r="O141" s="223">
        <v>2</v>
      </c>
      <c r="P141" s="162">
        <f>SUM(M141:O141)</f>
        <v>6</v>
      </c>
      <c r="Q141" s="297">
        <v>201</v>
      </c>
      <c r="R141" s="297">
        <v>180</v>
      </c>
      <c r="S141" s="302">
        <f>ROUND(R141/Q141*100,0)</f>
        <v>90</v>
      </c>
      <c r="T141" s="170">
        <f>IF(S141&gt;90,4,IF(AND(S141&gt;80,S141&lt;=90),3,IF(AND(S141&gt;=50,S141&lt;=80),2,IF(AND(S141&gt;=10,S141&lt;50),1,0))))</f>
        <v>3</v>
      </c>
      <c r="U141" s="136">
        <v>188</v>
      </c>
      <c r="V141" s="136">
        <v>100</v>
      </c>
      <c r="W141" s="162">
        <f>IF(V141&gt;=90,2,IF(V141&gt;=80,1,0))</f>
        <v>2</v>
      </c>
      <c r="X141" s="136">
        <v>47</v>
      </c>
      <c r="Y141" s="136">
        <v>715</v>
      </c>
      <c r="Z141" s="167">
        <f>F141+J141+L141+P141+T141+W141</f>
        <v>19</v>
      </c>
      <c r="AA141" s="167">
        <f>ROUND(Z141/$Z$2*100,0)</f>
        <v>95</v>
      </c>
    </row>
    <row r="142" spans="1:27" ht="30" customHeight="1" x14ac:dyDescent="0.25">
      <c r="A142" s="259" t="s">
        <v>28</v>
      </c>
      <c r="B142" s="225">
        <v>140</v>
      </c>
      <c r="C142" s="172" t="s">
        <v>248</v>
      </c>
      <c r="D142" s="172" t="s">
        <v>357</v>
      </c>
      <c r="E142" s="168" t="s">
        <v>647</v>
      </c>
      <c r="F142" s="162">
        <f>IF(E142="23/24",2,0)</f>
        <v>2</v>
      </c>
      <c r="G142" s="136">
        <v>5</v>
      </c>
      <c r="H142" s="136">
        <v>1</v>
      </c>
      <c r="I142" s="282">
        <v>1</v>
      </c>
      <c r="J142" s="170">
        <f>IF(ABS((H142-I142)/I142)&lt;=0.1,2,IF(AND(ABS((H142-I142)/I142)&gt;0.1,ABS((H142-I142)/I142)&lt;=0.2),1,0))</f>
        <v>2</v>
      </c>
      <c r="K142" s="164">
        <v>95</v>
      </c>
      <c r="L142" s="170">
        <f>IF(K142&gt;90,4,IF(AND(K142&gt;80,K142&lt;=90),3,IF(AND(K142&gt;=50,K142&lt;=80),2,IF(AND(K142&gt;=10,K142&lt;50),1,0))))</f>
        <v>4</v>
      </c>
      <c r="M142" s="165">
        <v>2</v>
      </c>
      <c r="N142" s="223">
        <v>2</v>
      </c>
      <c r="O142" s="223">
        <v>1</v>
      </c>
      <c r="P142" s="162">
        <f>SUM(M142:O142)</f>
        <v>5</v>
      </c>
      <c r="Q142" s="297">
        <v>5</v>
      </c>
      <c r="R142" s="297">
        <v>5</v>
      </c>
      <c r="S142" s="302">
        <f>ROUND(R142/Q142*100,0)</f>
        <v>100</v>
      </c>
      <c r="T142" s="170">
        <f>IF(S142&gt;90,4,IF(AND(S142&gt;80,S142&lt;=90),3,IF(AND(S142&gt;=50,S142&lt;=80),2,IF(AND(S142&gt;=10,S142&lt;50),1,0))))</f>
        <v>4</v>
      </c>
      <c r="U142" s="136">
        <v>6</v>
      </c>
      <c r="V142" s="136">
        <v>100</v>
      </c>
      <c r="W142" s="162">
        <f>IF(V142&gt;=90,2,IF(V142&gt;=80,1,0))</f>
        <v>2</v>
      </c>
      <c r="X142" s="247">
        <v>0</v>
      </c>
      <c r="Y142" s="247">
        <v>22</v>
      </c>
      <c r="Z142" s="167">
        <f>F142+J142+L142+P142+T142+W142</f>
        <v>19</v>
      </c>
      <c r="AA142" s="167">
        <f>ROUND(Z142/$Z$2*100,0)</f>
        <v>95</v>
      </c>
    </row>
    <row r="143" spans="1:27" ht="30" customHeight="1" x14ac:dyDescent="0.25">
      <c r="A143" s="173" t="s">
        <v>29</v>
      </c>
      <c r="B143" s="187">
        <v>141</v>
      </c>
      <c r="C143" s="172" t="s">
        <v>249</v>
      </c>
      <c r="D143" s="172" t="s">
        <v>364</v>
      </c>
      <c r="E143" s="168" t="s">
        <v>647</v>
      </c>
      <c r="F143" s="162">
        <f>IF(E143="23/24",2,0)</f>
        <v>2</v>
      </c>
      <c r="G143" s="136">
        <v>48</v>
      </c>
      <c r="H143" s="136">
        <v>6</v>
      </c>
      <c r="I143" s="280">
        <v>6</v>
      </c>
      <c r="J143" s="170">
        <f>IF(ABS((H143-I143)/I143)&lt;=0.1,2,IF(AND(ABS((H143-I143)/I143)&gt;0.1,ABS((H143-I143)/I143)&lt;=0.2),1,0))</f>
        <v>2</v>
      </c>
      <c r="K143" s="164">
        <v>90</v>
      </c>
      <c r="L143" s="170">
        <f>IF(K143&gt;90,4,IF(AND(K143&gt;80,K143&lt;=90),3,IF(AND(K143&gt;=50,K143&lt;=80),2,IF(AND(K143&gt;=10,K143&lt;50),1,0))))</f>
        <v>3</v>
      </c>
      <c r="M143" s="165">
        <v>2</v>
      </c>
      <c r="N143" s="223">
        <v>2</v>
      </c>
      <c r="O143" s="223">
        <v>2</v>
      </c>
      <c r="P143" s="162">
        <f>SUM(M143:O143)</f>
        <v>6</v>
      </c>
      <c r="Q143" s="136">
        <v>47</v>
      </c>
      <c r="R143" s="136">
        <v>47</v>
      </c>
      <c r="S143" s="171">
        <f>ROUND(R143/Q143*100,0)</f>
        <v>100</v>
      </c>
      <c r="T143" s="170">
        <f>IF(S143&gt;90,4,IF(AND(S143&gt;80,S143&lt;=90),3,IF(AND(S143&gt;=50,S143&lt;=80),2,IF(AND(S143&gt;=10,S143&lt;50),1,0))))</f>
        <v>4</v>
      </c>
      <c r="U143" s="136">
        <v>45</v>
      </c>
      <c r="V143" s="136">
        <v>100</v>
      </c>
      <c r="W143" s="162">
        <f>IF(V143&gt;=90,2,IF(V143&gt;=80,1,0))</f>
        <v>2</v>
      </c>
      <c r="X143" s="247">
        <v>8</v>
      </c>
      <c r="Y143" s="247">
        <v>244</v>
      </c>
      <c r="Z143" s="167">
        <f>F143+J143+L143+P143+T143+W143</f>
        <v>19</v>
      </c>
      <c r="AA143" s="167">
        <f>ROUND(Z143/$Z$2*100,0)</f>
        <v>95</v>
      </c>
    </row>
    <row r="144" spans="1:27" ht="30" customHeight="1" x14ac:dyDescent="0.25">
      <c r="A144" s="173" t="s">
        <v>29</v>
      </c>
      <c r="B144" s="225">
        <v>142</v>
      </c>
      <c r="C144" s="172" t="s">
        <v>192</v>
      </c>
      <c r="D144" s="172" t="s">
        <v>367</v>
      </c>
      <c r="E144" s="168" t="s">
        <v>647</v>
      </c>
      <c r="F144" s="162">
        <f>IF(E144="23/24",2,0)</f>
        <v>2</v>
      </c>
      <c r="G144" s="136">
        <v>32</v>
      </c>
      <c r="H144" s="136">
        <v>3</v>
      </c>
      <c r="I144" s="280">
        <v>3</v>
      </c>
      <c r="J144" s="170">
        <f>IF(ABS((H144-I144)/I144)&lt;=0.1,2,IF(AND(ABS((H144-I144)/I144)&gt;0.1,ABS((H144-I144)/I144)&lt;=0.2),1,0))</f>
        <v>2</v>
      </c>
      <c r="K144" s="164">
        <v>91.7</v>
      </c>
      <c r="L144" s="170">
        <f>IF(K144&gt;90,4,IF(AND(K144&gt;80,K144&lt;=90),3,IF(AND(K144&gt;=50,K144&lt;=80),2,IF(AND(K144&gt;=10,K144&lt;50),1,0))))</f>
        <v>4</v>
      </c>
      <c r="M144" s="165">
        <v>2</v>
      </c>
      <c r="N144" s="223">
        <v>2</v>
      </c>
      <c r="O144" s="223">
        <v>2</v>
      </c>
      <c r="P144" s="162">
        <f>SUM(M144:O144)</f>
        <v>6</v>
      </c>
      <c r="Q144" s="136">
        <v>31</v>
      </c>
      <c r="R144" s="136">
        <v>25</v>
      </c>
      <c r="S144" s="171">
        <f>ROUND(R144/Q144*100,0)</f>
        <v>81</v>
      </c>
      <c r="T144" s="170">
        <f>IF(S144&gt;90,4,IF(AND(S144&gt;80,S144&lt;=90),3,IF(AND(S144&gt;=50,S144&lt;=80),2,IF(AND(S144&gt;=10,S144&lt;50),1,0))))</f>
        <v>3</v>
      </c>
      <c r="U144" s="136">
        <v>36</v>
      </c>
      <c r="V144" s="136">
        <v>100</v>
      </c>
      <c r="W144" s="162">
        <f>IF(V144&gt;=90,2,IF(V144&gt;=80,1,0))</f>
        <v>2</v>
      </c>
      <c r="X144" s="247">
        <v>8</v>
      </c>
      <c r="Y144" s="247">
        <v>49</v>
      </c>
      <c r="Z144" s="167">
        <f>F144+J144+L144+P144+T144+W144</f>
        <v>19</v>
      </c>
      <c r="AA144" s="167">
        <f>ROUND(Z144/$Z$2*100,0)</f>
        <v>95</v>
      </c>
    </row>
    <row r="145" spans="1:30" s="198" customFormat="1" ht="30" customHeight="1" x14ac:dyDescent="0.25">
      <c r="A145" s="193" t="s">
        <v>30</v>
      </c>
      <c r="B145" s="187">
        <v>143</v>
      </c>
      <c r="C145" s="188" t="s">
        <v>195</v>
      </c>
      <c r="D145" s="188" t="s">
        <v>256</v>
      </c>
      <c r="E145" s="178" t="s">
        <v>647</v>
      </c>
      <c r="F145" s="179">
        <f>IF(E145="23/24",2,0)</f>
        <v>2</v>
      </c>
      <c r="G145" s="136">
        <v>130</v>
      </c>
      <c r="H145" s="136">
        <v>8</v>
      </c>
      <c r="I145" s="276">
        <v>8</v>
      </c>
      <c r="J145" s="195">
        <f>IF(ABS((H145-I145)/I145)&lt;=0.1,2,IF(AND(ABS((H145-I145)/I145)&gt;0.1,ABS((H145-I145)/I145)&lt;=0.2),1,0))</f>
        <v>2</v>
      </c>
      <c r="K145" s="196">
        <v>85</v>
      </c>
      <c r="L145" s="195">
        <f>IF(K145&gt;90,4,IF(AND(K145&gt;80,K145&lt;=90),3,IF(AND(K145&gt;=50,K145&lt;=80),2,IF(AND(K145&gt;=10,K145&lt;50),1,0))))</f>
        <v>3</v>
      </c>
      <c r="M145" s="189">
        <v>2</v>
      </c>
      <c r="N145" s="223">
        <v>2</v>
      </c>
      <c r="O145" s="223">
        <v>2</v>
      </c>
      <c r="P145" s="179">
        <f>SUM(M145:O145)</f>
        <v>6</v>
      </c>
      <c r="Q145" s="296">
        <v>124</v>
      </c>
      <c r="R145" s="296">
        <v>122</v>
      </c>
      <c r="S145" s="197">
        <f>ROUND(R145/Q145*100,0)</f>
        <v>98</v>
      </c>
      <c r="T145" s="195">
        <f>IF(S145&gt;90,4,IF(AND(S145&gt;80,S145&lt;=90),3,IF(AND(S145&gt;=50,S145&lt;=80),2,IF(AND(S145&gt;=10,S145&lt;50),1,0))))</f>
        <v>4</v>
      </c>
      <c r="U145" s="136">
        <v>173</v>
      </c>
      <c r="V145" s="136">
        <v>99</v>
      </c>
      <c r="W145" s="179">
        <f>IF(V145&gt;=90,2,IF(V145&gt;=80,1,0))</f>
        <v>2</v>
      </c>
      <c r="X145" s="247">
        <v>11</v>
      </c>
      <c r="Y145" s="247">
        <v>49</v>
      </c>
      <c r="Z145" s="192">
        <f>F145+J145+L145+P145+T145+W145</f>
        <v>19</v>
      </c>
      <c r="AA145" s="192">
        <f>ROUND(Z145/$Z$2*100,0)</f>
        <v>95</v>
      </c>
    </row>
    <row r="146" spans="1:30" s="198" customFormat="1" ht="30" customHeight="1" x14ac:dyDescent="0.25">
      <c r="A146" s="193" t="s">
        <v>30</v>
      </c>
      <c r="B146" s="225">
        <v>144</v>
      </c>
      <c r="C146" s="188" t="s">
        <v>450</v>
      </c>
      <c r="D146" s="188" t="s">
        <v>449</v>
      </c>
      <c r="E146" s="178" t="s">
        <v>647</v>
      </c>
      <c r="F146" s="179">
        <f>IF(E146="23/24",2,0)</f>
        <v>2</v>
      </c>
      <c r="G146" s="136">
        <v>12</v>
      </c>
      <c r="H146" s="136">
        <v>1</v>
      </c>
      <c r="I146" s="276">
        <v>1</v>
      </c>
      <c r="J146" s="195">
        <f>IF(ABS((H146-I146)/I146)&lt;=0.1,2,IF(AND(ABS((H146-I146)/I146)&gt;0.1,ABS((H146-I146)/I146)&lt;=0.2),1,0))</f>
        <v>2</v>
      </c>
      <c r="K146" s="196">
        <v>85</v>
      </c>
      <c r="L146" s="195">
        <f>IF(K146&gt;90,4,IF(AND(K146&gt;80,K146&lt;=90),3,IF(AND(K146&gt;=50,K146&lt;=80),2,IF(AND(K146&gt;=10,K146&lt;50),1,0))))</f>
        <v>3</v>
      </c>
      <c r="M146" s="189">
        <v>2</v>
      </c>
      <c r="N146" s="223">
        <v>2</v>
      </c>
      <c r="O146" s="223">
        <v>2</v>
      </c>
      <c r="P146" s="179">
        <f>SUM(M146:O146)</f>
        <v>6</v>
      </c>
      <c r="Q146" s="296">
        <v>11</v>
      </c>
      <c r="R146" s="296">
        <v>11</v>
      </c>
      <c r="S146" s="197">
        <f>ROUND(R146/Q146*100,0)</f>
        <v>100</v>
      </c>
      <c r="T146" s="195">
        <f>IF(S146&gt;90,4,IF(AND(S146&gt;80,S146&lt;=90),3,IF(AND(S146&gt;=50,S146&lt;=80),2,IF(AND(S146&gt;=10,S146&lt;50),1,0))))</f>
        <v>4</v>
      </c>
      <c r="U146" s="136">
        <v>11</v>
      </c>
      <c r="V146" s="136">
        <v>100</v>
      </c>
      <c r="W146" s="179">
        <f>IF(V146&gt;=90,2,IF(V146&gt;=80,1,0))</f>
        <v>2</v>
      </c>
      <c r="X146" s="247">
        <v>1</v>
      </c>
      <c r="Y146" s="247">
        <v>91</v>
      </c>
      <c r="Z146" s="192">
        <f>F146+J146+L146+P146+T146+W146</f>
        <v>19</v>
      </c>
      <c r="AA146" s="192">
        <f>ROUND(Z146/$Z$2*100,0)</f>
        <v>95</v>
      </c>
    </row>
    <row r="147" spans="1:30" s="198" customFormat="1" ht="30" customHeight="1" x14ac:dyDescent="0.25">
      <c r="A147" s="193" t="s">
        <v>30</v>
      </c>
      <c r="B147" s="187">
        <v>145</v>
      </c>
      <c r="C147" s="188" t="s">
        <v>201</v>
      </c>
      <c r="D147" s="188" t="s">
        <v>285</v>
      </c>
      <c r="E147" s="178" t="s">
        <v>647</v>
      </c>
      <c r="F147" s="179">
        <f>IF(E147="23/24",2,0)</f>
        <v>2</v>
      </c>
      <c r="G147" s="136">
        <v>27</v>
      </c>
      <c r="H147" s="136">
        <v>2</v>
      </c>
      <c r="I147" s="276">
        <v>2</v>
      </c>
      <c r="J147" s="195">
        <f>IF(ABS((H147-I147)/I147)&lt;=0.1,2,IF(AND(ABS((H147-I147)/I147)&gt;0.1,ABS((H147-I147)/I147)&lt;=0.2),1,0))</f>
        <v>2</v>
      </c>
      <c r="K147" s="196">
        <v>88.333333333333329</v>
      </c>
      <c r="L147" s="195">
        <f>IF(K147&gt;90,4,IF(AND(K147&gt;80,K147&lt;=90),3,IF(AND(K147&gt;=50,K147&lt;=80),2,IF(AND(K147&gt;=10,K147&lt;50),1,0))))</f>
        <v>3</v>
      </c>
      <c r="M147" s="189">
        <v>2</v>
      </c>
      <c r="N147" s="223">
        <v>2</v>
      </c>
      <c r="O147" s="223">
        <v>2</v>
      </c>
      <c r="P147" s="179">
        <f>SUM(M147:O147)</f>
        <v>6</v>
      </c>
      <c r="Q147" s="296">
        <v>26</v>
      </c>
      <c r="R147" s="296">
        <v>25</v>
      </c>
      <c r="S147" s="197">
        <f>ROUND(R147/Q147*100,0)</f>
        <v>96</v>
      </c>
      <c r="T147" s="195">
        <f>IF(S147&gt;90,4,IF(AND(S147&gt;80,S147&lt;=90),3,IF(AND(S147&gt;=50,S147&lt;=80),2,IF(AND(S147&gt;=10,S147&lt;50),1,0))))</f>
        <v>4</v>
      </c>
      <c r="U147" s="136">
        <v>36</v>
      </c>
      <c r="V147" s="136">
        <v>100</v>
      </c>
      <c r="W147" s="179">
        <f>IF(V147&gt;=90,2,IF(V147&gt;=80,1,0))</f>
        <v>2</v>
      </c>
      <c r="X147" s="247">
        <v>4</v>
      </c>
      <c r="Y147" s="247">
        <v>22</v>
      </c>
      <c r="Z147" s="192">
        <f>F147+J147+L147+P147+T147+W147</f>
        <v>19</v>
      </c>
      <c r="AA147" s="192">
        <f>ROUND(Z147/$Z$2*100,0)</f>
        <v>95</v>
      </c>
    </row>
    <row r="148" spans="1:30" s="198" customFormat="1" ht="30" customHeight="1" x14ac:dyDescent="0.25">
      <c r="A148" s="193" t="s">
        <v>30</v>
      </c>
      <c r="B148" s="225">
        <v>146</v>
      </c>
      <c r="C148" s="188" t="s">
        <v>199</v>
      </c>
      <c r="D148" s="188" t="s">
        <v>284</v>
      </c>
      <c r="E148" s="178" t="s">
        <v>647</v>
      </c>
      <c r="F148" s="179">
        <f>IF(E148="23/24",2,0)</f>
        <v>2</v>
      </c>
      <c r="G148" s="136">
        <v>20</v>
      </c>
      <c r="H148" s="136">
        <v>1</v>
      </c>
      <c r="I148" s="276">
        <v>1</v>
      </c>
      <c r="J148" s="195">
        <f>IF(ABS((H148-I148)/I148)&lt;=0.1,2,IF(AND(ABS((H148-I148)/I148)&gt;0.1,ABS((H148-I148)/I148)&lt;=0.2),1,0))</f>
        <v>2</v>
      </c>
      <c r="K148" s="196">
        <v>90</v>
      </c>
      <c r="L148" s="195">
        <f>IF(K148&gt;90,4,IF(AND(K148&gt;80,K148&lt;=90),3,IF(AND(K148&gt;=50,K148&lt;=80),2,IF(AND(K148&gt;=10,K148&lt;50),1,0))))</f>
        <v>3</v>
      </c>
      <c r="M148" s="189">
        <v>2</v>
      </c>
      <c r="N148" s="223">
        <v>2</v>
      </c>
      <c r="O148" s="223">
        <v>2</v>
      </c>
      <c r="P148" s="179">
        <f>SUM(M148:O148)</f>
        <v>6</v>
      </c>
      <c r="Q148" s="296">
        <v>19</v>
      </c>
      <c r="R148" s="296">
        <v>18</v>
      </c>
      <c r="S148" s="197">
        <f>ROUND(R148/Q148*100,0)</f>
        <v>95</v>
      </c>
      <c r="T148" s="195">
        <f>IF(S148&gt;90,4,IF(AND(S148&gt;80,S148&lt;=90),3,IF(AND(S148&gt;=50,S148&lt;=80),2,IF(AND(S148&gt;=10,S148&lt;50),1,0))))</f>
        <v>4</v>
      </c>
      <c r="U148" s="136">
        <v>19</v>
      </c>
      <c r="V148" s="136">
        <v>100</v>
      </c>
      <c r="W148" s="179">
        <f>IF(V148&gt;=90,2,IF(V148&gt;=80,1,0))</f>
        <v>2</v>
      </c>
      <c r="X148" s="247">
        <v>6</v>
      </c>
      <c r="Y148" s="247">
        <v>53</v>
      </c>
      <c r="Z148" s="192">
        <f>F148+J148+L148+P148+T148+W148</f>
        <v>19</v>
      </c>
      <c r="AA148" s="192">
        <f>ROUND(Z148/$Z$2*100,0)</f>
        <v>95</v>
      </c>
    </row>
    <row r="149" spans="1:30" s="198" customFormat="1" ht="30" customHeight="1" x14ac:dyDescent="0.25">
      <c r="A149" s="193" t="s">
        <v>30</v>
      </c>
      <c r="B149" s="187">
        <v>147</v>
      </c>
      <c r="C149" s="188" t="s">
        <v>203</v>
      </c>
      <c r="D149" s="188" t="s">
        <v>445</v>
      </c>
      <c r="E149" s="178" t="s">
        <v>647</v>
      </c>
      <c r="F149" s="179">
        <f>IF(E149="23/24",2,0)</f>
        <v>2</v>
      </c>
      <c r="G149" s="136">
        <v>15</v>
      </c>
      <c r="H149" s="136">
        <v>1</v>
      </c>
      <c r="I149" s="276">
        <v>1</v>
      </c>
      <c r="J149" s="195">
        <f>IF(ABS((H149-I149)/I149)&lt;=0.1,2,IF(AND(ABS((H149-I149)/I149)&gt;0.1,ABS((H149-I149)/I149)&lt;=0.2),1,0))</f>
        <v>2</v>
      </c>
      <c r="K149" s="196">
        <v>90</v>
      </c>
      <c r="L149" s="195">
        <f>IF(K149&gt;90,4,IF(AND(K149&gt;80,K149&lt;=90),3,IF(AND(K149&gt;=50,K149&lt;=80),2,IF(AND(K149&gt;=10,K149&lt;50),1,0))))</f>
        <v>3</v>
      </c>
      <c r="M149" s="189">
        <v>2</v>
      </c>
      <c r="N149" s="223">
        <v>2</v>
      </c>
      <c r="O149" s="223">
        <v>2</v>
      </c>
      <c r="P149" s="179">
        <f>SUM(M149:O149)</f>
        <v>6</v>
      </c>
      <c r="Q149" s="296">
        <v>14</v>
      </c>
      <c r="R149" s="296">
        <v>14</v>
      </c>
      <c r="S149" s="197">
        <f>ROUND(R149/Q149*100,0)</f>
        <v>100</v>
      </c>
      <c r="T149" s="195">
        <f>IF(S149&gt;90,4,IF(AND(S149&gt;80,S149&lt;=90),3,IF(AND(S149&gt;=50,S149&lt;=80),2,IF(AND(S149&gt;=10,S149&lt;50),1,0))))</f>
        <v>4</v>
      </c>
      <c r="U149" s="136">
        <v>18</v>
      </c>
      <c r="V149" s="136">
        <v>100</v>
      </c>
      <c r="W149" s="179">
        <f>IF(V149&gt;=90,2,IF(V149&gt;=80,1,0))</f>
        <v>2</v>
      </c>
      <c r="X149" s="247">
        <v>1</v>
      </c>
      <c r="Y149" s="247">
        <v>28</v>
      </c>
      <c r="Z149" s="192">
        <f>F149+J149+L149+P149+T149+W149</f>
        <v>19</v>
      </c>
      <c r="AA149" s="192">
        <f>ROUND(Z149/$Z$2*100,0)</f>
        <v>95</v>
      </c>
    </row>
    <row r="150" spans="1:30" s="198" customFormat="1" ht="30" customHeight="1" x14ac:dyDescent="0.25">
      <c r="A150" s="193" t="s">
        <v>31</v>
      </c>
      <c r="B150" s="225">
        <v>148</v>
      </c>
      <c r="C150" s="188" t="s">
        <v>206</v>
      </c>
      <c r="D150" s="188" t="s">
        <v>277</v>
      </c>
      <c r="E150" s="178" t="s">
        <v>647</v>
      </c>
      <c r="F150" s="179">
        <f>IF(E150="23/24",2,0)</f>
        <v>2</v>
      </c>
      <c r="G150" s="136">
        <v>136</v>
      </c>
      <c r="H150" s="136">
        <v>8</v>
      </c>
      <c r="I150" s="284">
        <v>8</v>
      </c>
      <c r="J150" s="195">
        <f>IF(ABS((H150-I150)/I150)&lt;=0.1,2,IF(AND(ABS((H150-I150)/I150)&gt;0.1,ABS((H150-I150)/I150)&lt;=0.2),1,0))</f>
        <v>2</v>
      </c>
      <c r="K150" s="196">
        <v>88.333333333333329</v>
      </c>
      <c r="L150" s="195">
        <f>IF(K150&gt;90,4,IF(AND(K150&gt;80,K150&lt;=90),3,IF(AND(K150&gt;=50,K150&lt;=80),2,IF(AND(K150&gt;=10,K150&lt;50),1,0))))</f>
        <v>3</v>
      </c>
      <c r="M150" s="296">
        <v>2</v>
      </c>
      <c r="N150" s="298">
        <v>2</v>
      </c>
      <c r="O150" s="298">
        <v>2</v>
      </c>
      <c r="P150" s="179">
        <f>SUM(M150:O150)</f>
        <v>6</v>
      </c>
      <c r="Q150" s="296">
        <v>131</v>
      </c>
      <c r="R150" s="296">
        <v>131</v>
      </c>
      <c r="S150" s="197">
        <f>ROUND(R150/Q150*100,0)</f>
        <v>100</v>
      </c>
      <c r="T150" s="195">
        <f>IF(S150&gt;90,4,IF(AND(S150&gt;80,S150&lt;=90),3,IF(AND(S150&gt;=50,S150&lt;=80),2,IF(AND(S150&gt;=10,S150&lt;50),1,0))))</f>
        <v>4</v>
      </c>
      <c r="U150" s="136">
        <v>197</v>
      </c>
      <c r="V150" s="136">
        <v>100</v>
      </c>
      <c r="W150" s="179">
        <f>IF(V150&gt;=90,2,IF(V150&gt;=80,1,0))</f>
        <v>2</v>
      </c>
      <c r="X150" s="247">
        <v>1</v>
      </c>
      <c r="Y150" s="247">
        <v>186</v>
      </c>
      <c r="Z150" s="192">
        <f>F150+J150+L150+P150+T150+W150</f>
        <v>19</v>
      </c>
      <c r="AA150" s="192">
        <f>ROUND(Z150/$Z$2*100,0)</f>
        <v>95</v>
      </c>
    </row>
    <row r="151" spans="1:30" s="198" customFormat="1" ht="30" customHeight="1" x14ac:dyDescent="0.25">
      <c r="A151" s="193" t="s">
        <v>31</v>
      </c>
      <c r="B151" s="187">
        <v>149</v>
      </c>
      <c r="C151" s="188" t="s">
        <v>102</v>
      </c>
      <c r="D151" s="188" t="s">
        <v>370</v>
      </c>
      <c r="E151" s="178" t="s">
        <v>647</v>
      </c>
      <c r="F151" s="179">
        <f>IF(E151="23/24",2,0)</f>
        <v>2</v>
      </c>
      <c r="G151" s="136">
        <v>116</v>
      </c>
      <c r="H151" s="136">
        <v>10</v>
      </c>
      <c r="I151" s="284">
        <v>10</v>
      </c>
      <c r="J151" s="195">
        <f>IF(ABS((H151-I151)/I151)&lt;=0.1,2,IF(AND(ABS((H151-I151)/I151)&gt;0.1,ABS((H151-I151)/I151)&lt;=0.2),1,0))</f>
        <v>2</v>
      </c>
      <c r="K151" s="196">
        <v>93.333333333333329</v>
      </c>
      <c r="L151" s="195">
        <f>IF(K151&gt;90,4,IF(AND(K151&gt;80,K151&lt;=90),3,IF(AND(K151&gt;=50,K151&lt;=80),2,IF(AND(K151&gt;=10,K151&lt;50),1,0))))</f>
        <v>4</v>
      </c>
      <c r="M151" s="296">
        <v>2</v>
      </c>
      <c r="N151" s="298">
        <v>2</v>
      </c>
      <c r="O151" s="298">
        <v>2</v>
      </c>
      <c r="P151" s="179">
        <f>SUM(M151:O151)</f>
        <v>6</v>
      </c>
      <c r="Q151" s="296">
        <v>112</v>
      </c>
      <c r="R151" s="296">
        <v>100</v>
      </c>
      <c r="S151" s="197">
        <f>ROUND(R151/Q151*100,0)</f>
        <v>89</v>
      </c>
      <c r="T151" s="195">
        <f>IF(S151&gt;90,4,IF(AND(S151&gt;80,S151&lt;=90),3,IF(AND(S151&gt;=50,S151&lt;=80),2,IF(AND(S151&gt;=10,S151&lt;50),1,0))))</f>
        <v>3</v>
      </c>
      <c r="U151" s="136">
        <v>147</v>
      </c>
      <c r="V151" s="136">
        <v>100</v>
      </c>
      <c r="W151" s="179">
        <f>IF(V151&gt;=90,2,IF(V151&gt;=80,1,0))</f>
        <v>2</v>
      </c>
      <c r="X151" s="247">
        <v>13</v>
      </c>
      <c r="Y151" s="247">
        <v>678</v>
      </c>
      <c r="Z151" s="192">
        <f>F151+J151+L151+P151+T151+W151</f>
        <v>19</v>
      </c>
      <c r="AA151" s="192">
        <f>ROUND(Z151/$Z$2*100,0)</f>
        <v>95</v>
      </c>
    </row>
    <row r="152" spans="1:30" s="198" customFormat="1" ht="30" customHeight="1" x14ac:dyDescent="0.25">
      <c r="A152" s="193" t="s">
        <v>31</v>
      </c>
      <c r="B152" s="225">
        <v>150</v>
      </c>
      <c r="C152" s="188" t="s">
        <v>208</v>
      </c>
      <c r="D152" s="188" t="s">
        <v>259</v>
      </c>
      <c r="E152" s="178" t="s">
        <v>647</v>
      </c>
      <c r="F152" s="179">
        <f>IF(E152="23/24",2,0)</f>
        <v>2</v>
      </c>
      <c r="G152" s="136">
        <v>29</v>
      </c>
      <c r="H152" s="136">
        <v>2</v>
      </c>
      <c r="I152" s="284">
        <v>2</v>
      </c>
      <c r="J152" s="195">
        <f>IF(ABS((H152-I152)/I152)&lt;=0.1,2,IF(AND(ABS((H152-I152)/I152)&gt;0.1,ABS((H152-I152)/I152)&lt;=0.2),1,0))</f>
        <v>2</v>
      </c>
      <c r="K152" s="196">
        <v>95</v>
      </c>
      <c r="L152" s="195">
        <f>IF(K152&gt;90,4,IF(AND(K152&gt;80,K152&lt;=90),3,IF(AND(K152&gt;=50,K152&lt;=80),2,IF(AND(K152&gt;=10,K152&lt;50),1,0))))</f>
        <v>4</v>
      </c>
      <c r="M152" s="296">
        <v>2</v>
      </c>
      <c r="N152" s="298">
        <v>2</v>
      </c>
      <c r="O152" s="298">
        <v>2</v>
      </c>
      <c r="P152" s="179">
        <f>SUM(M152:O152)</f>
        <v>6</v>
      </c>
      <c r="Q152" s="296">
        <v>29</v>
      </c>
      <c r="R152" s="296">
        <v>24</v>
      </c>
      <c r="S152" s="197">
        <f>ROUND(R152/Q152*100,0)</f>
        <v>83</v>
      </c>
      <c r="T152" s="195">
        <f>IF(S152&gt;90,4,IF(AND(S152&gt;80,S152&lt;=90),3,IF(AND(S152&gt;=50,S152&lt;=80),2,IF(AND(S152&gt;=10,S152&lt;50),1,0))))</f>
        <v>3</v>
      </c>
      <c r="U152" s="136">
        <v>31</v>
      </c>
      <c r="V152" s="136">
        <v>97</v>
      </c>
      <c r="W152" s="179">
        <f>IF(V152&gt;=90,2,IF(V152&gt;=80,1,0))</f>
        <v>2</v>
      </c>
      <c r="X152" s="247">
        <v>5</v>
      </c>
      <c r="Y152" s="247">
        <v>113</v>
      </c>
      <c r="Z152" s="192">
        <f>F152+J152+L152+P152+T152+W152</f>
        <v>19</v>
      </c>
      <c r="AA152" s="192">
        <f>ROUND(Z152/$Z$2*100,0)</f>
        <v>95</v>
      </c>
    </row>
    <row r="153" spans="1:30" s="110" customFormat="1" ht="30" customHeight="1" x14ac:dyDescent="0.25">
      <c r="A153" s="261" t="s">
        <v>32</v>
      </c>
      <c r="B153" s="187">
        <v>151</v>
      </c>
      <c r="C153" s="176" t="s">
        <v>164</v>
      </c>
      <c r="D153" s="269" t="s">
        <v>264</v>
      </c>
      <c r="E153" s="137" t="s">
        <v>647</v>
      </c>
      <c r="F153" s="12">
        <f>IF(E153="23/24",2,0)</f>
        <v>2</v>
      </c>
      <c r="G153" s="136">
        <v>49</v>
      </c>
      <c r="H153" s="136">
        <v>3</v>
      </c>
      <c r="I153" s="249">
        <v>3</v>
      </c>
      <c r="J153" s="71">
        <f>IF(ABS((H153-I153)/I153)&lt;=0.1,2,IF(AND(ABS((H153-I153)/I153)&gt;0.1,ABS((H153-I153)/I153)&lt;=0.2),1,0))</f>
        <v>2</v>
      </c>
      <c r="K153" s="291">
        <v>85</v>
      </c>
      <c r="L153" s="12">
        <f>IF(K153&gt;90,4,IF(AND(K153&gt;80,K153&lt;=90),3,IF(AND(K153&gt;=50,K153&lt;=80),2,IF(AND(K153&gt;=10,K153&lt;50),1,0))))</f>
        <v>3</v>
      </c>
      <c r="M153" s="142">
        <v>2</v>
      </c>
      <c r="N153" s="223">
        <v>2</v>
      </c>
      <c r="O153" s="223">
        <v>2</v>
      </c>
      <c r="P153" s="147">
        <f>SUM(M153:O153)</f>
        <v>6</v>
      </c>
      <c r="Q153" s="136">
        <v>48</v>
      </c>
      <c r="R153" s="136">
        <v>48</v>
      </c>
      <c r="S153" s="63">
        <f>ROUND(R153/Q153*100,0)</f>
        <v>100</v>
      </c>
      <c r="T153" s="12">
        <f>IF(S153&gt;90,4,IF(AND(S153&gt;80,S153&lt;=90),3,IF(AND(S153&gt;=50,S153&lt;=80),2,IF(AND(S153&gt;=10,S153&lt;50),1,0))))</f>
        <v>4</v>
      </c>
      <c r="U153" s="136">
        <v>52</v>
      </c>
      <c r="V153" s="136">
        <v>100</v>
      </c>
      <c r="W153" s="12">
        <f>IF(V153&gt;=90,2,IF(V153&gt;=80,1,0))</f>
        <v>2</v>
      </c>
      <c r="X153" s="247">
        <v>4</v>
      </c>
      <c r="Y153" s="247">
        <v>172</v>
      </c>
      <c r="Z153" s="16">
        <f>F153+J153+L153+P153+T153+W153</f>
        <v>19</v>
      </c>
      <c r="AA153" s="16">
        <f>ROUND(Z153/$Z$2*100,0)</f>
        <v>95</v>
      </c>
      <c r="AD153" s="111"/>
    </row>
    <row r="154" spans="1:30" s="110" customFormat="1" ht="30" customHeight="1" x14ac:dyDescent="0.25">
      <c r="A154" s="261" t="s">
        <v>32</v>
      </c>
      <c r="B154" s="225">
        <v>152</v>
      </c>
      <c r="C154" s="176" t="s">
        <v>166</v>
      </c>
      <c r="D154" s="269" t="s">
        <v>381</v>
      </c>
      <c r="E154" s="137" t="s">
        <v>647</v>
      </c>
      <c r="F154" s="12">
        <f>IF(E154="23/24",2,0)</f>
        <v>2</v>
      </c>
      <c r="G154" s="136">
        <v>168</v>
      </c>
      <c r="H154" s="136">
        <v>10</v>
      </c>
      <c r="I154" s="249">
        <v>10</v>
      </c>
      <c r="J154" s="71">
        <f>IF(ABS((H154-I154)/I154)&lt;=0.1,2,IF(AND(ABS((H154-I154)/I154)&gt;0.1,ABS((H154-I154)/I154)&lt;=0.2),1,0))</f>
        <v>2</v>
      </c>
      <c r="K154" s="291">
        <v>90</v>
      </c>
      <c r="L154" s="12">
        <f>IF(K154&gt;90,4,IF(AND(K154&gt;80,K154&lt;=90),3,IF(AND(K154&gt;=50,K154&lt;=80),2,IF(AND(K154&gt;=10,K154&lt;50),1,0))))</f>
        <v>3</v>
      </c>
      <c r="M154" s="142">
        <v>2</v>
      </c>
      <c r="N154" s="223">
        <v>2</v>
      </c>
      <c r="O154" s="223">
        <v>2</v>
      </c>
      <c r="P154" s="147">
        <f>SUM(M154:O154)</f>
        <v>6</v>
      </c>
      <c r="Q154" s="136">
        <v>166</v>
      </c>
      <c r="R154" s="136">
        <v>166</v>
      </c>
      <c r="S154" s="63">
        <f>ROUND(R154/Q154*100,0)</f>
        <v>100</v>
      </c>
      <c r="T154" s="12">
        <f>IF(S154&gt;90,4,IF(AND(S154&gt;80,S154&lt;=90),3,IF(AND(S154&gt;=50,S154&lt;=80),2,IF(AND(S154&gt;=10,S154&lt;50),1,0))))</f>
        <v>4</v>
      </c>
      <c r="U154" s="136">
        <v>192</v>
      </c>
      <c r="V154" s="136">
        <v>100</v>
      </c>
      <c r="W154" s="12">
        <f>IF(V154&gt;=90,2,IF(V154&gt;=80,1,0))</f>
        <v>2</v>
      </c>
      <c r="X154" s="247">
        <v>14</v>
      </c>
      <c r="Y154" s="247">
        <v>102</v>
      </c>
      <c r="Z154" s="16">
        <f>F154+J154+L154+P154+T154+W154</f>
        <v>19</v>
      </c>
      <c r="AA154" s="16">
        <f>ROUND(Z154/$Z$2*100,0)</f>
        <v>95</v>
      </c>
      <c r="AD154" s="111"/>
    </row>
    <row r="155" spans="1:30" s="110" customFormat="1" ht="30" customHeight="1" x14ac:dyDescent="0.25">
      <c r="A155" s="261" t="s">
        <v>32</v>
      </c>
      <c r="B155" s="187">
        <v>153</v>
      </c>
      <c r="C155" s="176" t="s">
        <v>159</v>
      </c>
      <c r="D155" s="269" t="s">
        <v>263</v>
      </c>
      <c r="E155" s="137" t="s">
        <v>647</v>
      </c>
      <c r="F155" s="12">
        <f>IF(E155="23/24",2,0)</f>
        <v>2</v>
      </c>
      <c r="G155" s="136">
        <v>224</v>
      </c>
      <c r="H155" s="136">
        <v>11</v>
      </c>
      <c r="I155" s="249">
        <v>11</v>
      </c>
      <c r="J155" s="71">
        <f>IF(ABS((H155-I155)/I155)&lt;=0.1,2,IF(AND(ABS((H155-I155)/I155)&gt;0.1,ABS((H155-I155)/I155)&lt;=0.2),1,0))</f>
        <v>2</v>
      </c>
      <c r="K155" s="291">
        <v>90</v>
      </c>
      <c r="L155" s="12">
        <f>IF(K155&gt;90,4,IF(AND(K155&gt;80,K155&lt;=90),3,IF(AND(K155&gt;=50,K155&lt;=80),2,IF(AND(K155&gt;=10,K155&lt;50),1,0))))</f>
        <v>3</v>
      </c>
      <c r="M155" s="142">
        <v>2</v>
      </c>
      <c r="N155" s="223">
        <v>2</v>
      </c>
      <c r="O155" s="223">
        <v>2</v>
      </c>
      <c r="P155" s="147">
        <f>SUM(M155:O155)</f>
        <v>6</v>
      </c>
      <c r="Q155" s="136">
        <v>216</v>
      </c>
      <c r="R155" s="136">
        <v>215</v>
      </c>
      <c r="S155" s="63">
        <f>ROUND(R155/Q155*100,0)</f>
        <v>100</v>
      </c>
      <c r="T155" s="12">
        <f>IF(S155&gt;90,4,IF(AND(S155&gt;80,S155&lt;=90),3,IF(AND(S155&gt;=50,S155&lt;=80),2,IF(AND(S155&gt;=10,S155&lt;50),1,0))))</f>
        <v>4</v>
      </c>
      <c r="U155" s="136">
        <v>331</v>
      </c>
      <c r="V155" s="136">
        <v>100</v>
      </c>
      <c r="W155" s="12">
        <f>IF(V155&gt;=90,2,IF(V155&gt;=80,1,0))</f>
        <v>2</v>
      </c>
      <c r="X155" s="247">
        <v>37</v>
      </c>
      <c r="Y155" s="247">
        <v>165</v>
      </c>
      <c r="Z155" s="16">
        <f>F155+J155+L155+P155+T155+W155</f>
        <v>19</v>
      </c>
      <c r="AA155" s="16">
        <f>ROUND(Z155/$Z$2*100,0)</f>
        <v>95</v>
      </c>
      <c r="AD155" s="111"/>
    </row>
    <row r="156" spans="1:30" s="110" customFormat="1" ht="30" customHeight="1" x14ac:dyDescent="0.25">
      <c r="A156" s="261" t="s">
        <v>32</v>
      </c>
      <c r="B156" s="225">
        <v>154</v>
      </c>
      <c r="C156" s="176" t="s">
        <v>163</v>
      </c>
      <c r="D156" s="269" t="s">
        <v>379</v>
      </c>
      <c r="E156" s="137" t="s">
        <v>647</v>
      </c>
      <c r="F156" s="12">
        <f>IF(E156="23/24",2,0)</f>
        <v>2</v>
      </c>
      <c r="G156" s="136">
        <v>52</v>
      </c>
      <c r="H156" s="136">
        <v>3</v>
      </c>
      <c r="I156" s="249">
        <v>3</v>
      </c>
      <c r="J156" s="71">
        <f>IF(ABS((H156-I156)/I156)&lt;=0.1,2,IF(AND(ABS((H156-I156)/I156)&gt;0.1,ABS((H156-I156)/I156)&lt;=0.2),1,0))</f>
        <v>2</v>
      </c>
      <c r="K156" s="291">
        <v>85</v>
      </c>
      <c r="L156" s="12">
        <f>IF(K156&gt;90,4,IF(AND(K156&gt;80,K156&lt;=90),3,IF(AND(K156&gt;=50,K156&lt;=80),2,IF(AND(K156&gt;=10,K156&lt;50),1,0))))</f>
        <v>3</v>
      </c>
      <c r="M156" s="142">
        <v>2</v>
      </c>
      <c r="N156" s="223">
        <v>2</v>
      </c>
      <c r="O156" s="223">
        <v>2</v>
      </c>
      <c r="P156" s="147">
        <f>SUM(M156:O156)</f>
        <v>6</v>
      </c>
      <c r="Q156" s="136">
        <v>52</v>
      </c>
      <c r="R156" s="136">
        <v>50</v>
      </c>
      <c r="S156" s="63">
        <f>ROUND(R156/Q156*100,0)</f>
        <v>96</v>
      </c>
      <c r="T156" s="12">
        <f>IF(S156&gt;90,4,IF(AND(S156&gt;80,S156&lt;=90),3,IF(AND(S156&gt;=50,S156&lt;=80),2,IF(AND(S156&gt;=10,S156&lt;50),1,0))))</f>
        <v>4</v>
      </c>
      <c r="U156" s="136">
        <v>63</v>
      </c>
      <c r="V156" s="136">
        <v>100</v>
      </c>
      <c r="W156" s="12">
        <f>IF(V156&gt;=90,2,IF(V156&gt;=80,1,0))</f>
        <v>2</v>
      </c>
      <c r="X156" s="247">
        <v>80</v>
      </c>
      <c r="Y156" s="247">
        <v>91</v>
      </c>
      <c r="Z156" s="16">
        <f>F156+J156+L156+P156+T156+W156</f>
        <v>19</v>
      </c>
      <c r="AA156" s="16">
        <f>ROUND(Z156/$Z$2*100,0)</f>
        <v>95</v>
      </c>
      <c r="AD156" s="111"/>
    </row>
    <row r="157" spans="1:30" s="110" customFormat="1" ht="30" customHeight="1" x14ac:dyDescent="0.25">
      <c r="A157" s="262" t="s">
        <v>33</v>
      </c>
      <c r="B157" s="187">
        <v>155</v>
      </c>
      <c r="C157" s="138" t="s">
        <v>215</v>
      </c>
      <c r="D157" s="153" t="s">
        <v>390</v>
      </c>
      <c r="E157" s="137" t="s">
        <v>647</v>
      </c>
      <c r="F157" s="12">
        <f>IF(E157="23/24",2,0)</f>
        <v>2</v>
      </c>
      <c r="G157" s="136">
        <v>41</v>
      </c>
      <c r="H157" s="136">
        <v>4</v>
      </c>
      <c r="I157" s="272">
        <v>4</v>
      </c>
      <c r="J157" s="71">
        <f>IF(ABS((H157-I157)/I157)&lt;=0.1,2,IF(AND(ABS((H157-I157)/I157)&gt;0.1,ABS((H157-I157)/I157)&lt;=0.2),1,0))</f>
        <v>2</v>
      </c>
      <c r="K157" s="290">
        <v>85</v>
      </c>
      <c r="L157" s="71">
        <f>IF(K157&gt;90,4,IF(AND(K157&gt;80,K157&lt;=90),3,IF(AND(K157&gt;=50,K157&lt;=80),2,IF(AND(K157&gt;=10,K157&lt;50),1,0))))</f>
        <v>3</v>
      </c>
      <c r="M157" s="142">
        <v>2</v>
      </c>
      <c r="N157" s="223">
        <v>2</v>
      </c>
      <c r="O157" s="223">
        <v>2</v>
      </c>
      <c r="P157" s="147">
        <f>SUM(M157:O157)</f>
        <v>6</v>
      </c>
      <c r="Q157" s="300">
        <v>38</v>
      </c>
      <c r="R157" s="300">
        <v>36</v>
      </c>
      <c r="S157" s="305">
        <f>ROUND(R157/Q157*100,0)</f>
        <v>95</v>
      </c>
      <c r="T157" s="71">
        <f>IF(S157&gt;90,4,IF(AND(S157&gt;80,S157&lt;=90),3,IF(AND(S157&gt;=50,S157&lt;=80),2,IF(AND(S157&gt;=10,S157&lt;50),1,0))))</f>
        <v>4</v>
      </c>
      <c r="U157" s="136">
        <v>64</v>
      </c>
      <c r="V157" s="136">
        <v>100</v>
      </c>
      <c r="W157" s="12">
        <f>IF(V157&gt;=90,2,IF(V157&gt;=80,1,0))</f>
        <v>2</v>
      </c>
      <c r="X157" s="247">
        <v>14</v>
      </c>
      <c r="Y157" s="247">
        <v>72</v>
      </c>
      <c r="Z157" s="16">
        <f>F157+J157+L157+P157+T157+W157</f>
        <v>19</v>
      </c>
      <c r="AA157" s="16">
        <f>ROUND(Z157/$Z$2*100,0)</f>
        <v>95</v>
      </c>
      <c r="AD157" s="111"/>
    </row>
    <row r="158" spans="1:30" s="110" customFormat="1" ht="30" customHeight="1" x14ac:dyDescent="0.25">
      <c r="A158" s="76" t="s">
        <v>34</v>
      </c>
      <c r="B158" s="225">
        <v>156</v>
      </c>
      <c r="C158" s="138" t="s">
        <v>226</v>
      </c>
      <c r="D158" s="153" t="s">
        <v>394</v>
      </c>
      <c r="E158" s="137" t="s">
        <v>647</v>
      </c>
      <c r="F158" s="71">
        <f>IF(E158="23/24",2,0)</f>
        <v>2</v>
      </c>
      <c r="G158" s="136">
        <v>160</v>
      </c>
      <c r="H158" s="136">
        <v>6</v>
      </c>
      <c r="I158" s="148">
        <v>6</v>
      </c>
      <c r="J158" s="71">
        <f>IF(ABS((H158-I158)/I158)&lt;=0.1,2,IF(AND(ABS((H158-I158)/I158)&gt;0.1,ABS((H158-I158)/I158)&lt;=0.2),1,0))</f>
        <v>2</v>
      </c>
      <c r="K158" s="146">
        <v>88.3</v>
      </c>
      <c r="L158" s="71">
        <f>IF(K158&gt;90,4,IF(AND(K158&gt;80,K158&lt;=90),3,IF(AND(K158&gt;=50,K158&lt;=80),2,IF(AND(K158&gt;=10,K158&lt;50),1,0))))</f>
        <v>3</v>
      </c>
      <c r="M158" s="142">
        <v>2</v>
      </c>
      <c r="N158" s="223">
        <v>2</v>
      </c>
      <c r="O158" s="223">
        <v>2</v>
      </c>
      <c r="P158" s="147">
        <f>SUM(M158:O158)</f>
        <v>6</v>
      </c>
      <c r="Q158" s="136">
        <v>157</v>
      </c>
      <c r="R158" s="136">
        <v>156</v>
      </c>
      <c r="S158" s="63">
        <f>ROUND(R158/Q158*100,0)</f>
        <v>99</v>
      </c>
      <c r="T158" s="71">
        <f>IF(S158&gt;90,4,IF(AND(S158&gt;80,S158&lt;=90),3,IF(AND(S158&gt;=50,S158&lt;=80),2,IF(AND(S158&gt;=10,S158&lt;50),1,0))))</f>
        <v>4</v>
      </c>
      <c r="U158" s="136">
        <v>222</v>
      </c>
      <c r="V158" s="136">
        <v>100</v>
      </c>
      <c r="W158" s="12">
        <f>IF(V158&gt;=90,2,IF(V158&gt;=80,1,0))</f>
        <v>2</v>
      </c>
      <c r="X158" s="247">
        <v>77</v>
      </c>
      <c r="Y158" s="247">
        <v>799</v>
      </c>
      <c r="Z158" s="16">
        <f>F158+J158+L158+P158+T158+W158</f>
        <v>19</v>
      </c>
      <c r="AA158" s="16">
        <f>ROUND(Z158/$Z$2*100,0)</f>
        <v>95</v>
      </c>
      <c r="AD158" s="111"/>
    </row>
    <row r="159" spans="1:30" s="110" customFormat="1" ht="30" customHeight="1" x14ac:dyDescent="0.25">
      <c r="A159" s="76" t="s">
        <v>34</v>
      </c>
      <c r="B159" s="187">
        <v>157</v>
      </c>
      <c r="C159" s="138" t="s">
        <v>227</v>
      </c>
      <c r="D159" s="153" t="s">
        <v>411</v>
      </c>
      <c r="E159" s="137" t="s">
        <v>647</v>
      </c>
      <c r="F159" s="71">
        <f>IF(E159="23/24",2,0)</f>
        <v>2</v>
      </c>
      <c r="G159" s="136">
        <v>230</v>
      </c>
      <c r="H159" s="136">
        <v>10</v>
      </c>
      <c r="I159" s="148">
        <v>10</v>
      </c>
      <c r="J159" s="71">
        <f>IF(ABS((H159-I159)/I159)&lt;=0.1,2,IF(AND(ABS((H159-I159)/I159)&gt;0.1,ABS((H159-I159)/I159)&lt;=0.2),1,0))</f>
        <v>2</v>
      </c>
      <c r="K159" s="146">
        <v>85</v>
      </c>
      <c r="L159" s="71">
        <f>IF(K159&gt;90,4,IF(AND(K159&gt;80,K159&lt;=90),3,IF(AND(K159&gt;=50,K159&lt;=80),2,IF(AND(K159&gt;=10,K159&lt;50),1,0))))</f>
        <v>3</v>
      </c>
      <c r="M159" s="142">
        <v>2</v>
      </c>
      <c r="N159" s="223">
        <v>2</v>
      </c>
      <c r="O159" s="223">
        <v>2</v>
      </c>
      <c r="P159" s="147">
        <f>SUM(M159:O159)</f>
        <v>6</v>
      </c>
      <c r="Q159" s="136">
        <v>221</v>
      </c>
      <c r="R159" s="136">
        <v>214</v>
      </c>
      <c r="S159" s="63">
        <f>ROUND(R159/Q159*100,0)</f>
        <v>97</v>
      </c>
      <c r="T159" s="71">
        <f>IF(S159&gt;90,4,IF(AND(S159&gt;80,S159&lt;=90),3,IF(AND(S159&gt;=50,S159&lt;=80),2,IF(AND(S159&gt;=10,S159&lt;50),1,0))))</f>
        <v>4</v>
      </c>
      <c r="U159" s="136">
        <v>334</v>
      </c>
      <c r="V159" s="136">
        <v>100</v>
      </c>
      <c r="W159" s="12">
        <f>IF(V159&gt;=90,2,IF(V159&gt;=80,1,0))</f>
        <v>2</v>
      </c>
      <c r="X159" s="247">
        <v>58</v>
      </c>
      <c r="Y159" s="247">
        <v>663</v>
      </c>
      <c r="Z159" s="16">
        <f>F159+J159+L159+P159+T159+W159</f>
        <v>19</v>
      </c>
      <c r="AA159" s="16">
        <f>ROUND(Z159/$Z$2*100,0)</f>
        <v>95</v>
      </c>
      <c r="AD159" s="111"/>
    </row>
    <row r="160" spans="1:30" s="110" customFormat="1" ht="30" customHeight="1" x14ac:dyDescent="0.25">
      <c r="A160" s="76" t="s">
        <v>34</v>
      </c>
      <c r="B160" s="225">
        <v>158</v>
      </c>
      <c r="C160" s="138" t="s">
        <v>603</v>
      </c>
      <c r="D160" s="153" t="s">
        <v>435</v>
      </c>
      <c r="E160" s="137" t="s">
        <v>647</v>
      </c>
      <c r="F160" s="71">
        <f>IF(E160="23/24",2,0)</f>
        <v>2</v>
      </c>
      <c r="G160" s="136">
        <v>258</v>
      </c>
      <c r="H160" s="136">
        <v>12</v>
      </c>
      <c r="I160" s="148">
        <v>12</v>
      </c>
      <c r="J160" s="71">
        <f>IF(ABS((H160-I160)/I160)&lt;=0.1,2,IF(AND(ABS((H160-I160)/I160)&gt;0.1,ABS((H160-I160)/I160)&lt;=0.2),1,0))</f>
        <v>2</v>
      </c>
      <c r="K160" s="146">
        <v>83.3</v>
      </c>
      <c r="L160" s="71">
        <f>IF(K160&gt;90,4,IF(AND(K160&gt;80,K160&lt;=90),3,IF(AND(K160&gt;=50,K160&lt;=80),2,IF(AND(K160&gt;=10,K160&lt;50),1,0))))</f>
        <v>3</v>
      </c>
      <c r="M160" s="142">
        <v>2</v>
      </c>
      <c r="N160" s="223">
        <v>2</v>
      </c>
      <c r="O160" s="223">
        <v>2</v>
      </c>
      <c r="P160" s="147">
        <f>SUM(M160:O160)</f>
        <v>6</v>
      </c>
      <c r="Q160" s="136">
        <v>256</v>
      </c>
      <c r="R160" s="136">
        <v>249</v>
      </c>
      <c r="S160" s="63">
        <f>ROUND(R160/Q160*100,0)</f>
        <v>97</v>
      </c>
      <c r="T160" s="71">
        <f>IF(S160&gt;90,4,IF(AND(S160&gt;80,S160&lt;=90),3,IF(AND(S160&gt;=50,S160&lt;=80),2,IF(AND(S160&gt;=10,S160&lt;50),1,0))))</f>
        <v>4</v>
      </c>
      <c r="U160" s="136">
        <v>282</v>
      </c>
      <c r="V160" s="136">
        <v>100</v>
      </c>
      <c r="W160" s="12">
        <f>IF(V160&gt;=90,2,IF(V160&gt;=80,1,0))</f>
        <v>2</v>
      </c>
      <c r="X160" s="247">
        <v>50</v>
      </c>
      <c r="Y160" s="247">
        <v>1402</v>
      </c>
      <c r="Z160" s="16">
        <f>F160+J160+L160+P160+T160+W160</f>
        <v>19</v>
      </c>
      <c r="AA160" s="16">
        <f>ROUND(Z160/$Z$2*100,0)</f>
        <v>95</v>
      </c>
      <c r="AD160" s="111"/>
    </row>
    <row r="161" spans="1:30" s="110" customFormat="1" ht="30" customHeight="1" x14ac:dyDescent="0.25">
      <c r="A161" s="76" t="s">
        <v>34</v>
      </c>
      <c r="B161" s="187">
        <v>159</v>
      </c>
      <c r="C161" s="138" t="s">
        <v>232</v>
      </c>
      <c r="D161" s="153" t="s">
        <v>413</v>
      </c>
      <c r="E161" s="137" t="s">
        <v>647</v>
      </c>
      <c r="F161" s="71">
        <f>IF(E161="23/24",2,0)</f>
        <v>2</v>
      </c>
      <c r="G161" s="136">
        <v>269</v>
      </c>
      <c r="H161" s="136">
        <v>12</v>
      </c>
      <c r="I161" s="148">
        <v>12</v>
      </c>
      <c r="J161" s="71">
        <f>IF(ABS((H161-I161)/I161)&lt;=0.1,2,IF(AND(ABS((H161-I161)/I161)&gt;0.1,ABS((H161-I161)/I161)&lt;=0.2),1,0))</f>
        <v>2</v>
      </c>
      <c r="K161" s="146">
        <v>96.7</v>
      </c>
      <c r="L161" s="71">
        <f>IF(K161&gt;90,4,IF(AND(K161&gt;80,K161&lt;=90),3,IF(AND(K161&gt;=50,K161&lt;=80),2,IF(AND(K161&gt;=10,K161&lt;50),1,0))))</f>
        <v>4</v>
      </c>
      <c r="M161" s="142">
        <v>2</v>
      </c>
      <c r="N161" s="223">
        <v>2</v>
      </c>
      <c r="O161" s="223">
        <v>2</v>
      </c>
      <c r="P161" s="147">
        <f>SUM(M161:O161)</f>
        <v>6</v>
      </c>
      <c r="Q161" s="136">
        <v>264</v>
      </c>
      <c r="R161" s="136">
        <v>214</v>
      </c>
      <c r="S161" s="63">
        <f>ROUND(R161/Q161*100,0)</f>
        <v>81</v>
      </c>
      <c r="T161" s="71">
        <f>IF(S161&gt;90,4,IF(AND(S161&gt;80,S161&lt;=90),3,IF(AND(S161&gt;=50,S161&lt;=80),2,IF(AND(S161&gt;=10,S161&lt;50),1,0))))</f>
        <v>3</v>
      </c>
      <c r="U161" s="136">
        <v>270</v>
      </c>
      <c r="V161" s="136">
        <v>100</v>
      </c>
      <c r="W161" s="12">
        <f>IF(V161&gt;=90,2,IF(V161&gt;=80,1,0))</f>
        <v>2</v>
      </c>
      <c r="X161" s="247">
        <v>89</v>
      </c>
      <c r="Y161" s="247">
        <v>288</v>
      </c>
      <c r="Z161" s="16">
        <f>F161+J161+L161+P161+T161+W161</f>
        <v>19</v>
      </c>
      <c r="AA161" s="16">
        <f>ROUND(Z161/$Z$2*100,0)</f>
        <v>95</v>
      </c>
      <c r="AD161" s="111"/>
    </row>
    <row r="162" spans="1:30" s="110" customFormat="1" ht="30" customHeight="1" x14ac:dyDescent="0.25">
      <c r="A162" s="76" t="s">
        <v>34</v>
      </c>
      <c r="B162" s="225">
        <v>160</v>
      </c>
      <c r="C162" s="138" t="s">
        <v>605</v>
      </c>
      <c r="D162" s="153" t="s">
        <v>397</v>
      </c>
      <c r="E162" s="137" t="s">
        <v>647</v>
      </c>
      <c r="F162" s="71">
        <f>IF(E162="23/24",2,0)</f>
        <v>2</v>
      </c>
      <c r="G162" s="136">
        <v>237</v>
      </c>
      <c r="H162" s="136">
        <v>11</v>
      </c>
      <c r="I162" s="148">
        <v>11</v>
      </c>
      <c r="J162" s="71">
        <f>IF(ABS((H162-I162)/I162)&lt;=0.1,2,IF(AND(ABS((H162-I162)/I162)&gt;0.1,ABS((H162-I162)/I162)&lt;=0.2),1,0))</f>
        <v>2</v>
      </c>
      <c r="K162" s="146">
        <v>90</v>
      </c>
      <c r="L162" s="71">
        <f>IF(K162&gt;90,4,IF(AND(K162&gt;80,K162&lt;=90),3,IF(AND(K162&gt;=50,K162&lt;=80),2,IF(AND(K162&gt;=10,K162&lt;50),1,0))))</f>
        <v>3</v>
      </c>
      <c r="M162" s="142">
        <v>2</v>
      </c>
      <c r="N162" s="223">
        <v>2</v>
      </c>
      <c r="O162" s="223">
        <v>2</v>
      </c>
      <c r="P162" s="147">
        <f>SUM(M162:O162)</f>
        <v>6</v>
      </c>
      <c r="Q162" s="136">
        <v>232</v>
      </c>
      <c r="R162" s="136">
        <v>226</v>
      </c>
      <c r="S162" s="63">
        <f>ROUND(R162/Q162*100,0)</f>
        <v>97</v>
      </c>
      <c r="T162" s="71">
        <f>IF(S162&gt;90,4,IF(AND(S162&gt;80,S162&lt;=90),3,IF(AND(S162&gt;=50,S162&lt;=80),2,IF(AND(S162&gt;=10,S162&lt;50),1,0))))</f>
        <v>4</v>
      </c>
      <c r="U162" s="136">
        <v>352</v>
      </c>
      <c r="V162" s="136">
        <v>100</v>
      </c>
      <c r="W162" s="12">
        <f>IF(V162&gt;=90,2,IF(V162&gt;=80,1,0))</f>
        <v>2</v>
      </c>
      <c r="X162" s="247">
        <v>98</v>
      </c>
      <c r="Y162" s="247">
        <v>123</v>
      </c>
      <c r="Z162" s="16">
        <f>F162+J162+L162+P162+T162+W162</f>
        <v>19</v>
      </c>
      <c r="AA162" s="16">
        <f>ROUND(Z162/$Z$2*100,0)</f>
        <v>95</v>
      </c>
      <c r="AD162" s="111"/>
    </row>
    <row r="163" spans="1:30" s="110" customFormat="1" ht="30" customHeight="1" x14ac:dyDescent="0.25">
      <c r="A163" s="76" t="s">
        <v>34</v>
      </c>
      <c r="B163" s="187">
        <v>161</v>
      </c>
      <c r="C163" s="138" t="s">
        <v>633</v>
      </c>
      <c r="D163" s="153" t="s">
        <v>443</v>
      </c>
      <c r="E163" s="137" t="s">
        <v>647</v>
      </c>
      <c r="F163" s="71">
        <f>IF(E163="23/24",2,0)</f>
        <v>2</v>
      </c>
      <c r="G163" s="136">
        <v>154</v>
      </c>
      <c r="H163" s="136">
        <v>9</v>
      </c>
      <c r="I163" s="148">
        <v>9</v>
      </c>
      <c r="J163" s="71">
        <f>IF(ABS((H163-I163)/I163)&lt;=0.1,2,IF(AND(ABS((H163-I163)/I163)&gt;0.1,ABS((H163-I163)/I163)&lt;=0.2),1,0))</f>
        <v>2</v>
      </c>
      <c r="K163" s="146">
        <v>91.7</v>
      </c>
      <c r="L163" s="71">
        <f>IF(K163&gt;90,4,IF(AND(K163&gt;80,K163&lt;=90),3,IF(AND(K163&gt;=50,K163&lt;=80),2,IF(AND(K163&gt;=10,K163&lt;50),1,0))))</f>
        <v>4</v>
      </c>
      <c r="M163" s="142">
        <v>2</v>
      </c>
      <c r="N163" s="223">
        <v>2</v>
      </c>
      <c r="O163" s="223">
        <v>2</v>
      </c>
      <c r="P163" s="147">
        <f>SUM(M163:O163)</f>
        <v>6</v>
      </c>
      <c r="Q163" s="136">
        <v>145</v>
      </c>
      <c r="R163" s="136">
        <v>131</v>
      </c>
      <c r="S163" s="63">
        <f>ROUND(R163/Q163*100,0)</f>
        <v>90</v>
      </c>
      <c r="T163" s="71">
        <f>IF(S163&gt;90,4,IF(AND(S163&gt;80,S163&lt;=90),3,IF(AND(S163&gt;=50,S163&lt;=80),2,IF(AND(S163&gt;=10,S163&lt;50),1,0))))</f>
        <v>3</v>
      </c>
      <c r="U163" s="136">
        <v>213</v>
      </c>
      <c r="V163" s="136">
        <v>100</v>
      </c>
      <c r="W163" s="12">
        <f>IF(V163&gt;=90,2,IF(V163&gt;=80,1,0))</f>
        <v>2</v>
      </c>
      <c r="X163" s="247">
        <v>88</v>
      </c>
      <c r="Y163" s="247">
        <v>130</v>
      </c>
      <c r="Z163" s="16">
        <f>F163+J163+L163+P163+T163+W163</f>
        <v>19</v>
      </c>
      <c r="AA163" s="16">
        <f>ROUND(Z163/$Z$2*100,0)</f>
        <v>95</v>
      </c>
      <c r="AD163" s="111"/>
    </row>
    <row r="164" spans="1:30" s="110" customFormat="1" ht="30" customHeight="1" x14ac:dyDescent="0.25">
      <c r="A164" s="76" t="s">
        <v>34</v>
      </c>
      <c r="B164" s="225">
        <v>162</v>
      </c>
      <c r="C164" s="138" t="s">
        <v>234</v>
      </c>
      <c r="D164" s="153" t="s">
        <v>430</v>
      </c>
      <c r="E164" s="137" t="s">
        <v>647</v>
      </c>
      <c r="F164" s="71">
        <f>IF(E164="23/24",2,0)</f>
        <v>2</v>
      </c>
      <c r="G164" s="136">
        <v>109</v>
      </c>
      <c r="H164" s="136">
        <v>5</v>
      </c>
      <c r="I164" s="148">
        <v>5</v>
      </c>
      <c r="J164" s="71">
        <f>IF(ABS((H164-I164)/I164)&lt;=0.1,2,IF(AND(ABS((H164-I164)/I164)&gt;0.1,ABS((H164-I164)/I164)&lt;=0.2),1,0))</f>
        <v>2</v>
      </c>
      <c r="K164" s="146">
        <v>88.3</v>
      </c>
      <c r="L164" s="71">
        <f>IF(K164&gt;90,4,IF(AND(K164&gt;80,K164&lt;=90),3,IF(AND(K164&gt;=50,K164&lt;=80),2,IF(AND(K164&gt;=10,K164&lt;50),1,0))))</f>
        <v>3</v>
      </c>
      <c r="M164" s="142">
        <v>2</v>
      </c>
      <c r="N164" s="223">
        <v>2</v>
      </c>
      <c r="O164" s="223">
        <v>2</v>
      </c>
      <c r="P164" s="147">
        <f>SUM(M164:O164)</f>
        <v>6</v>
      </c>
      <c r="Q164" s="136">
        <v>108</v>
      </c>
      <c r="R164" s="136">
        <v>105</v>
      </c>
      <c r="S164" s="63">
        <f>ROUND(R164/Q164*100,0)</f>
        <v>97</v>
      </c>
      <c r="T164" s="71">
        <f>IF(S164&gt;90,4,IF(AND(S164&gt;80,S164&lt;=90),3,IF(AND(S164&gt;=50,S164&lt;=80),2,IF(AND(S164&gt;=10,S164&lt;50),1,0))))</f>
        <v>4</v>
      </c>
      <c r="U164" s="136">
        <v>164</v>
      </c>
      <c r="V164" s="136">
        <v>99</v>
      </c>
      <c r="W164" s="12">
        <f>IF(V164&gt;=90,2,IF(V164&gt;=80,1,0))</f>
        <v>2</v>
      </c>
      <c r="X164" s="247">
        <v>27</v>
      </c>
      <c r="Y164" s="247">
        <v>110</v>
      </c>
      <c r="Z164" s="16">
        <f>F164+J164+L164+P164+T164+W164</f>
        <v>19</v>
      </c>
      <c r="AA164" s="16">
        <f>ROUND(Z164/$Z$2*100,0)</f>
        <v>95</v>
      </c>
      <c r="AD164" s="111"/>
    </row>
    <row r="165" spans="1:30" s="110" customFormat="1" ht="30" customHeight="1" x14ac:dyDescent="0.25">
      <c r="A165" s="76" t="s">
        <v>34</v>
      </c>
      <c r="B165" s="187">
        <v>163</v>
      </c>
      <c r="C165" s="138" t="s">
        <v>237</v>
      </c>
      <c r="D165" s="153" t="s">
        <v>401</v>
      </c>
      <c r="E165" s="137" t="s">
        <v>647</v>
      </c>
      <c r="F165" s="71">
        <f>IF(E165="23/24",2,0)</f>
        <v>2</v>
      </c>
      <c r="G165" s="136">
        <v>82</v>
      </c>
      <c r="H165" s="136">
        <v>7</v>
      </c>
      <c r="I165" s="148">
        <v>7</v>
      </c>
      <c r="J165" s="71">
        <f>IF(ABS((H165-I165)/I165)&lt;=0.1,2,IF(AND(ABS((H165-I165)/I165)&gt;0.1,ABS((H165-I165)/I165)&lt;=0.2),1,0))</f>
        <v>2</v>
      </c>
      <c r="K165" s="146">
        <v>95</v>
      </c>
      <c r="L165" s="71">
        <f>IF(K165&gt;90,4,IF(AND(K165&gt;80,K165&lt;=90),3,IF(AND(K165&gt;=50,K165&lt;=80),2,IF(AND(K165&gt;=10,K165&lt;50),1,0))))</f>
        <v>4</v>
      </c>
      <c r="M165" s="142">
        <v>2</v>
      </c>
      <c r="N165" s="223">
        <v>2</v>
      </c>
      <c r="O165" s="223">
        <v>2</v>
      </c>
      <c r="P165" s="147">
        <f>SUM(M165:O165)</f>
        <v>6</v>
      </c>
      <c r="Q165" s="136">
        <v>82</v>
      </c>
      <c r="R165" s="136">
        <v>74</v>
      </c>
      <c r="S165" s="63">
        <f>ROUND(R165/Q165*100,0)</f>
        <v>90</v>
      </c>
      <c r="T165" s="71">
        <f>IF(S165&gt;90,4,IF(AND(S165&gt;80,S165&lt;=90),3,IF(AND(S165&gt;=50,S165&lt;=80),2,IF(AND(S165&gt;=10,S165&lt;50),1,0))))</f>
        <v>3</v>
      </c>
      <c r="U165" s="136">
        <v>120</v>
      </c>
      <c r="V165" s="136">
        <v>100</v>
      </c>
      <c r="W165" s="12">
        <f>IF(V165&gt;=90,2,IF(V165&gt;=80,1,0))</f>
        <v>2</v>
      </c>
      <c r="X165" s="247">
        <v>10</v>
      </c>
      <c r="Y165" s="247">
        <v>119</v>
      </c>
      <c r="Z165" s="16">
        <f>F165+J165+L165+P165+T165+W165</f>
        <v>19</v>
      </c>
      <c r="AA165" s="16">
        <f>ROUND(Z165/$Z$2*100,0)</f>
        <v>95</v>
      </c>
      <c r="AD165" s="111"/>
    </row>
    <row r="166" spans="1:30" s="110" customFormat="1" ht="30" customHeight="1" x14ac:dyDescent="0.25">
      <c r="A166" s="76" t="s">
        <v>34</v>
      </c>
      <c r="B166" s="225">
        <v>164</v>
      </c>
      <c r="C166" s="138" t="s">
        <v>617</v>
      </c>
      <c r="D166" s="153" t="s">
        <v>416</v>
      </c>
      <c r="E166" s="137" t="s">
        <v>647</v>
      </c>
      <c r="F166" s="71">
        <f>IF(E166="23/24",2,0)</f>
        <v>2</v>
      </c>
      <c r="G166" s="136">
        <v>322</v>
      </c>
      <c r="H166" s="136">
        <v>12</v>
      </c>
      <c r="I166" s="148">
        <v>12</v>
      </c>
      <c r="J166" s="71">
        <f>IF(ABS((H166-I166)/I166)&lt;=0.1,2,IF(AND(ABS((H166-I166)/I166)&gt;0.1,ABS((H166-I166)/I166)&lt;=0.2),1,0))</f>
        <v>2</v>
      </c>
      <c r="K166" s="146">
        <v>88.3</v>
      </c>
      <c r="L166" s="71">
        <f>IF(K166&gt;90,4,IF(AND(K166&gt;80,K166&lt;=90),3,IF(AND(K166&gt;=50,K166&lt;=80),2,IF(AND(K166&gt;=10,K166&lt;50),1,0))))</f>
        <v>3</v>
      </c>
      <c r="M166" s="142">
        <v>2</v>
      </c>
      <c r="N166" s="223">
        <v>2</v>
      </c>
      <c r="O166" s="223">
        <v>2</v>
      </c>
      <c r="P166" s="147">
        <f>SUM(M166:O166)</f>
        <v>6</v>
      </c>
      <c r="Q166" s="136">
        <v>314</v>
      </c>
      <c r="R166" s="136">
        <v>285</v>
      </c>
      <c r="S166" s="63">
        <f>ROUND(R166/Q166*100,0)</f>
        <v>91</v>
      </c>
      <c r="T166" s="71">
        <f>IF(S166&gt;90,4,IF(AND(S166&gt;80,S166&lt;=90),3,IF(AND(S166&gt;=50,S166&lt;=80),2,IF(AND(S166&gt;=10,S166&lt;50),1,0))))</f>
        <v>4</v>
      </c>
      <c r="U166" s="136">
        <v>554</v>
      </c>
      <c r="V166" s="136">
        <v>100</v>
      </c>
      <c r="W166" s="12">
        <f>IF(V166&gt;=90,2,IF(V166&gt;=80,1,0))</f>
        <v>2</v>
      </c>
      <c r="X166" s="247">
        <v>83</v>
      </c>
      <c r="Y166" s="247">
        <v>271</v>
      </c>
      <c r="Z166" s="16">
        <f>F166+J166+L166+P166+T166+W166</f>
        <v>19</v>
      </c>
      <c r="AA166" s="16">
        <f>ROUND(Z166/$Z$2*100,0)</f>
        <v>95</v>
      </c>
      <c r="AD166" s="111"/>
    </row>
    <row r="167" spans="1:30" s="111" customFormat="1" ht="30" customHeight="1" x14ac:dyDescent="0.25">
      <c r="A167" s="76" t="s">
        <v>34</v>
      </c>
      <c r="B167" s="187">
        <v>165</v>
      </c>
      <c r="C167" s="138" t="s">
        <v>238</v>
      </c>
      <c r="D167" s="153" t="s">
        <v>419</v>
      </c>
      <c r="E167" s="137" t="s">
        <v>647</v>
      </c>
      <c r="F167" s="71">
        <f>IF(E167="23/24",2,0)</f>
        <v>2</v>
      </c>
      <c r="G167" s="136">
        <v>263</v>
      </c>
      <c r="H167" s="136">
        <v>10</v>
      </c>
      <c r="I167" s="148">
        <v>10</v>
      </c>
      <c r="J167" s="71">
        <f>IF(ABS((H167-I167)/I167)&lt;=0.1,2,IF(AND(ABS((H167-I167)/I167)&gt;0.1,ABS((H167-I167)/I167)&lt;=0.2),1,0))</f>
        <v>2</v>
      </c>
      <c r="K167" s="146">
        <v>93.3</v>
      </c>
      <c r="L167" s="71">
        <f>IF(K167&gt;90,4,IF(AND(K167&gt;80,K167&lt;=90),3,IF(AND(K167&gt;=50,K167&lt;=80),2,IF(AND(K167&gt;=10,K167&lt;50),1,0))))</f>
        <v>4</v>
      </c>
      <c r="M167" s="142">
        <v>2</v>
      </c>
      <c r="N167" s="223">
        <v>2</v>
      </c>
      <c r="O167" s="223">
        <v>2</v>
      </c>
      <c r="P167" s="147">
        <f>SUM(M167:O167)</f>
        <v>6</v>
      </c>
      <c r="Q167" s="136">
        <v>261</v>
      </c>
      <c r="R167" s="136">
        <v>235</v>
      </c>
      <c r="S167" s="63">
        <f>ROUND(R167/Q167*100,0)</f>
        <v>90</v>
      </c>
      <c r="T167" s="71">
        <f>IF(S167&gt;90,4,IF(AND(S167&gt;80,S167&lt;=90),3,IF(AND(S167&gt;=50,S167&lt;=80),2,IF(AND(S167&gt;=10,S167&lt;50),1,0))))</f>
        <v>3</v>
      </c>
      <c r="U167" s="136">
        <v>438</v>
      </c>
      <c r="V167" s="136">
        <v>100</v>
      </c>
      <c r="W167" s="12">
        <f>IF(V167&gt;=90,2,IF(V167&gt;=80,1,0))</f>
        <v>2</v>
      </c>
      <c r="X167" s="247">
        <v>107</v>
      </c>
      <c r="Y167" s="247">
        <v>195</v>
      </c>
      <c r="Z167" s="16">
        <f>F167+J167+L167+P167+T167+W167</f>
        <v>19</v>
      </c>
      <c r="AA167" s="16">
        <f>ROUND(Z167/$Z$2*100,0)</f>
        <v>95</v>
      </c>
    </row>
    <row r="168" spans="1:30" s="111" customFormat="1" ht="30" customHeight="1" x14ac:dyDescent="0.25">
      <c r="A168" s="76" t="s">
        <v>34</v>
      </c>
      <c r="B168" s="225">
        <v>166</v>
      </c>
      <c r="C168" s="138" t="s">
        <v>618</v>
      </c>
      <c r="D168" s="153" t="s">
        <v>425</v>
      </c>
      <c r="E168" s="137" t="s">
        <v>647</v>
      </c>
      <c r="F168" s="71">
        <f>IF(E168="23/24",2,0)</f>
        <v>2</v>
      </c>
      <c r="G168" s="136">
        <v>267</v>
      </c>
      <c r="H168" s="136">
        <v>11</v>
      </c>
      <c r="I168" s="148">
        <v>11</v>
      </c>
      <c r="J168" s="71">
        <f>IF(ABS((H168-I168)/I168)&lt;=0.1,2,IF(AND(ABS((H168-I168)/I168)&gt;0.1,ABS((H168-I168)/I168)&lt;=0.2),1,0))</f>
        <v>2</v>
      </c>
      <c r="K168" s="146">
        <v>98.3</v>
      </c>
      <c r="L168" s="71">
        <f>IF(K168&gt;90,4,IF(AND(K168&gt;80,K168&lt;=90),3,IF(AND(K168&gt;=50,K168&lt;=80),2,IF(AND(K168&gt;=10,K168&lt;50),1,0))))</f>
        <v>4</v>
      </c>
      <c r="M168" s="142">
        <v>2</v>
      </c>
      <c r="N168" s="223">
        <v>2</v>
      </c>
      <c r="O168" s="223">
        <v>2</v>
      </c>
      <c r="P168" s="147">
        <f>SUM(M168:O168)</f>
        <v>6</v>
      </c>
      <c r="Q168" s="136">
        <v>267</v>
      </c>
      <c r="R168" s="136">
        <v>218</v>
      </c>
      <c r="S168" s="63">
        <f>ROUND(R168/Q168*100,0)</f>
        <v>82</v>
      </c>
      <c r="T168" s="71">
        <f>IF(S168&gt;90,4,IF(AND(S168&gt;80,S168&lt;=90),3,IF(AND(S168&gt;=50,S168&lt;=80),2,IF(AND(S168&gt;=10,S168&lt;50),1,0))))</f>
        <v>3</v>
      </c>
      <c r="U168" s="136">
        <v>329</v>
      </c>
      <c r="V168" s="136">
        <v>100</v>
      </c>
      <c r="W168" s="12">
        <f>IF(V168&gt;=90,2,IF(V168&gt;=80,1,0))</f>
        <v>2</v>
      </c>
      <c r="X168" s="247">
        <v>94</v>
      </c>
      <c r="Y168" s="247">
        <v>258</v>
      </c>
      <c r="Z168" s="16">
        <f>F168+J168+L168+P168+T168+W168</f>
        <v>19</v>
      </c>
      <c r="AA168" s="16">
        <f>ROUND(Z168/$Z$2*100,0)</f>
        <v>95</v>
      </c>
    </row>
    <row r="169" spans="1:30" s="111" customFormat="1" ht="30" customHeight="1" x14ac:dyDescent="0.25">
      <c r="A169" s="76" t="s">
        <v>34</v>
      </c>
      <c r="B169" s="187">
        <v>167</v>
      </c>
      <c r="C169" s="138" t="s">
        <v>595</v>
      </c>
      <c r="D169" s="153" t="s">
        <v>477</v>
      </c>
      <c r="E169" s="137" t="s">
        <v>647</v>
      </c>
      <c r="F169" s="71">
        <f>IF(E169="23/24",2,0)</f>
        <v>2</v>
      </c>
      <c r="G169" s="136">
        <v>371</v>
      </c>
      <c r="H169" s="136">
        <v>14</v>
      </c>
      <c r="I169" s="148">
        <v>14</v>
      </c>
      <c r="J169" s="71">
        <f>IF(ABS((H169-I169)/I169)&lt;=0.1,2,IF(AND(ABS((H169-I169)/I169)&gt;0.1,ABS((H169-I169)/I169)&lt;=0.2),1,0))</f>
        <v>2</v>
      </c>
      <c r="K169" s="146">
        <v>98.3</v>
      </c>
      <c r="L169" s="71">
        <f>IF(K169&gt;90,4,IF(AND(K169&gt;80,K169&lt;=90),3,IF(AND(K169&gt;=50,K169&lt;=80),2,IF(AND(K169&gt;=10,K169&lt;50),1,0))))</f>
        <v>4</v>
      </c>
      <c r="M169" s="142">
        <v>2</v>
      </c>
      <c r="N169" s="223">
        <v>2</v>
      </c>
      <c r="O169" s="223">
        <v>2</v>
      </c>
      <c r="P169" s="147">
        <f>SUM(M169:O169)</f>
        <v>6</v>
      </c>
      <c r="Q169" s="136">
        <v>368</v>
      </c>
      <c r="R169" s="136">
        <v>299</v>
      </c>
      <c r="S169" s="63">
        <f>ROUND(R169/Q169*100,0)</f>
        <v>81</v>
      </c>
      <c r="T169" s="71">
        <f>IF(S169&gt;90,4,IF(AND(S169&gt;80,S169&lt;=90),3,IF(AND(S169&gt;=50,S169&lt;=80),2,IF(AND(S169&gt;=10,S169&lt;50),1,0))))</f>
        <v>3</v>
      </c>
      <c r="U169" s="136">
        <v>549</v>
      </c>
      <c r="V169" s="136">
        <v>100</v>
      </c>
      <c r="W169" s="12">
        <f>IF(V169&gt;=90,2,IF(V169&gt;=80,1,0))</f>
        <v>2</v>
      </c>
      <c r="X169" s="247">
        <v>36</v>
      </c>
      <c r="Y169" s="247">
        <v>83</v>
      </c>
      <c r="Z169" s="16">
        <f>F169+J169+L169+P169+T169+W169</f>
        <v>19</v>
      </c>
      <c r="AA169" s="16">
        <f>ROUND(Z169/$Z$2*100,0)</f>
        <v>95</v>
      </c>
    </row>
    <row r="170" spans="1:30" s="111" customFormat="1" ht="30" customHeight="1" x14ac:dyDescent="0.25">
      <c r="A170" s="76" t="s">
        <v>34</v>
      </c>
      <c r="B170" s="225">
        <v>168</v>
      </c>
      <c r="C170" s="138" t="s">
        <v>223</v>
      </c>
      <c r="D170" s="153" t="s">
        <v>417</v>
      </c>
      <c r="E170" s="137" t="s">
        <v>647</v>
      </c>
      <c r="F170" s="71">
        <f>IF(E170="23/24",2,0)</f>
        <v>2</v>
      </c>
      <c r="G170" s="136">
        <v>78</v>
      </c>
      <c r="H170" s="136">
        <v>7</v>
      </c>
      <c r="I170" s="148">
        <v>7</v>
      </c>
      <c r="J170" s="71">
        <f>IF(ABS((H170-I170)/I170)&lt;=0.1,2,IF(AND(ABS((H170-I170)/I170)&gt;0.1,ABS((H170-I170)/I170)&lt;=0.2),1,0))</f>
        <v>2</v>
      </c>
      <c r="K170" s="146">
        <v>98.3</v>
      </c>
      <c r="L170" s="71">
        <f>IF(K170&gt;90,4,IF(AND(K170&gt;80,K170&lt;=90),3,IF(AND(K170&gt;=50,K170&lt;=80),2,IF(AND(K170&gt;=10,K170&lt;50),1,0))))</f>
        <v>4</v>
      </c>
      <c r="M170" s="142">
        <v>2</v>
      </c>
      <c r="N170" s="223">
        <v>2</v>
      </c>
      <c r="O170" s="223">
        <v>2</v>
      </c>
      <c r="P170" s="147">
        <f>SUM(M170:O170)</f>
        <v>6</v>
      </c>
      <c r="Q170" s="136">
        <v>78</v>
      </c>
      <c r="R170" s="136">
        <v>66</v>
      </c>
      <c r="S170" s="63">
        <f>ROUND(R170/Q170*100,0)</f>
        <v>85</v>
      </c>
      <c r="T170" s="71">
        <f>IF(S170&gt;90,4,IF(AND(S170&gt;80,S170&lt;=90),3,IF(AND(S170&gt;=50,S170&lt;=80),2,IF(AND(S170&gt;=10,S170&lt;50),1,0))))</f>
        <v>3</v>
      </c>
      <c r="U170" s="136">
        <v>140</v>
      </c>
      <c r="V170" s="136">
        <v>100</v>
      </c>
      <c r="W170" s="12">
        <f>IF(V170&gt;=90,2,IF(V170&gt;=80,1,0))</f>
        <v>2</v>
      </c>
      <c r="X170" s="247">
        <v>55</v>
      </c>
      <c r="Y170" s="247">
        <v>231</v>
      </c>
      <c r="Z170" s="16">
        <f>F170+J170+L170+P170+T170+W170</f>
        <v>19</v>
      </c>
      <c r="AA170" s="16">
        <f>ROUND(Z170/$Z$2*100,0)</f>
        <v>95</v>
      </c>
    </row>
    <row r="171" spans="1:30" s="111" customFormat="1" ht="30" customHeight="1" x14ac:dyDescent="0.25">
      <c r="A171" s="261" t="s">
        <v>17</v>
      </c>
      <c r="B171" s="187">
        <v>169</v>
      </c>
      <c r="C171" s="172" t="s">
        <v>1</v>
      </c>
      <c r="D171" s="268" t="s">
        <v>295</v>
      </c>
      <c r="E171" s="137" t="s">
        <v>647</v>
      </c>
      <c r="F171" s="12">
        <f>IF(E171="23/24",2,0)</f>
        <v>2</v>
      </c>
      <c r="G171" s="247">
        <v>142</v>
      </c>
      <c r="H171" s="247">
        <v>6</v>
      </c>
      <c r="I171" s="148">
        <v>7</v>
      </c>
      <c r="J171" s="12">
        <f>IF(ABS((H171-I171)/I171)&lt;=0.1,2,IF(AND(ABS((H171-I171)/I171)&gt;0.1,ABS((H171-I171)/I171)&lt;=0.2),1,0))</f>
        <v>1</v>
      </c>
      <c r="K171" s="292">
        <v>91.7</v>
      </c>
      <c r="L171" s="12">
        <f>IF(K171&gt;90,4,IF(AND(K171&gt;80,K171&lt;=90),3,IF(AND(K171&gt;=50,K171&lt;=80),2,IF(AND(K171&gt;=10,K171&lt;50),1,0))))</f>
        <v>4</v>
      </c>
      <c r="M171" s="142">
        <v>1</v>
      </c>
      <c r="N171" s="223">
        <v>2</v>
      </c>
      <c r="O171" s="223">
        <v>2</v>
      </c>
      <c r="P171" s="147">
        <f>SUM(M171:O171)</f>
        <v>5</v>
      </c>
      <c r="Q171" s="297">
        <v>137</v>
      </c>
      <c r="R171" s="297">
        <v>136</v>
      </c>
      <c r="S171" s="304">
        <f>ROUND(R171/Q171*100,0)</f>
        <v>99</v>
      </c>
      <c r="T171" s="12">
        <f>IF(S171&gt;90,4,IF(AND(S171&gt;80,S171&lt;=90),3,IF(AND(S171&gt;=50,S171&lt;=80),2,IF(AND(S171&gt;=10,S171&lt;50),1,0))))</f>
        <v>4</v>
      </c>
      <c r="U171" s="136">
        <v>159</v>
      </c>
      <c r="V171" s="136">
        <v>100</v>
      </c>
      <c r="W171" s="12">
        <f>IF(V171&gt;=90,2,IF(V171&gt;=80,1,0))</f>
        <v>2</v>
      </c>
      <c r="X171" s="136">
        <v>0</v>
      </c>
      <c r="Y171" s="136">
        <v>1</v>
      </c>
      <c r="Z171" s="16">
        <f>F171+J171+L171+P171+T171+W171</f>
        <v>18</v>
      </c>
      <c r="AA171" s="16">
        <f>ROUND(Z171/$Z$2*100,0)</f>
        <v>90</v>
      </c>
    </row>
    <row r="172" spans="1:30" s="111" customFormat="1" ht="30" customHeight="1" x14ac:dyDescent="0.25">
      <c r="A172" s="261" t="s">
        <v>20</v>
      </c>
      <c r="B172" s="225">
        <v>170</v>
      </c>
      <c r="C172" s="172" t="s">
        <v>578</v>
      </c>
      <c r="D172" s="268" t="s">
        <v>313</v>
      </c>
      <c r="E172" s="137" t="s">
        <v>647</v>
      </c>
      <c r="F172" s="12">
        <f>IF(E172="23/24",2,0)</f>
        <v>2</v>
      </c>
      <c r="G172" s="136">
        <v>100</v>
      </c>
      <c r="H172" s="136">
        <v>4</v>
      </c>
      <c r="I172" s="272">
        <v>4</v>
      </c>
      <c r="J172" s="12">
        <f>IF(ABS((H172-I172)/I172)&lt;=0.1,2,IF(AND(ABS((H172-I172)/I172)&gt;0.1,ABS((H172-I172)/I172)&lt;=0.2),1,0))</f>
        <v>2</v>
      </c>
      <c r="K172" s="290">
        <v>85</v>
      </c>
      <c r="L172" s="12">
        <f>IF(K172&gt;90,4,IF(AND(K172&gt;80,K172&lt;=90),3,IF(AND(K172&gt;=50,K172&lt;=80),2,IF(AND(K172&gt;=10,K172&lt;50),1,0))))</f>
        <v>3</v>
      </c>
      <c r="M172" s="142">
        <v>2</v>
      </c>
      <c r="N172" s="223">
        <v>2</v>
      </c>
      <c r="O172" s="223">
        <v>2</v>
      </c>
      <c r="P172" s="147">
        <f>SUM(M172:O172)</f>
        <v>6</v>
      </c>
      <c r="Q172" s="136">
        <v>97</v>
      </c>
      <c r="R172" s="136">
        <v>80</v>
      </c>
      <c r="S172" s="304">
        <f>ROUND(R172/Q172*100,0)</f>
        <v>82</v>
      </c>
      <c r="T172" s="12">
        <f>IF(S172&gt;90,4,IF(AND(S172&gt;80,S172&lt;=90),3,IF(AND(S172&gt;=50,S172&lt;=80),2,IF(AND(S172&gt;=10,S172&lt;50),1,0))))</f>
        <v>3</v>
      </c>
      <c r="U172" s="136">
        <v>98</v>
      </c>
      <c r="V172" s="136">
        <v>100</v>
      </c>
      <c r="W172" s="12">
        <f>IF(V172&gt;=90,2,IF(V172&gt;=80,1,0))</f>
        <v>2</v>
      </c>
      <c r="X172" s="136">
        <v>1</v>
      </c>
      <c r="Y172" s="136">
        <v>67</v>
      </c>
      <c r="Z172" s="16">
        <f>F172+J172+L172+P172+T172+W172</f>
        <v>18</v>
      </c>
      <c r="AA172" s="16">
        <f>ROUND(Z172/$Z$2*100,0)</f>
        <v>90</v>
      </c>
    </row>
    <row r="173" spans="1:30" s="111" customFormat="1" ht="30" customHeight="1" x14ac:dyDescent="0.25">
      <c r="A173" s="261" t="s">
        <v>20</v>
      </c>
      <c r="B173" s="187">
        <v>171</v>
      </c>
      <c r="C173" s="172" t="s">
        <v>583</v>
      </c>
      <c r="D173" s="268" t="s">
        <v>304</v>
      </c>
      <c r="E173" s="137" t="s">
        <v>647</v>
      </c>
      <c r="F173" s="12">
        <f>IF(E173="23/24",2,0)</f>
        <v>2</v>
      </c>
      <c r="G173" s="136">
        <v>147</v>
      </c>
      <c r="H173" s="136">
        <v>6</v>
      </c>
      <c r="I173" s="272">
        <v>6</v>
      </c>
      <c r="J173" s="12">
        <f>IF(ABS((H173-I173)/I173)&lt;=0.1,2,IF(AND(ABS((H173-I173)/I173)&gt;0.1,ABS((H173-I173)/I173)&lt;=0.2),1,0))</f>
        <v>2</v>
      </c>
      <c r="K173" s="290">
        <v>86.7</v>
      </c>
      <c r="L173" s="12">
        <f>IF(K173&gt;90,4,IF(AND(K173&gt;80,K173&lt;=90),3,IF(AND(K173&gt;=50,K173&lt;=80),2,IF(AND(K173&gt;=10,K173&lt;50),1,0))))</f>
        <v>3</v>
      </c>
      <c r="M173" s="142">
        <v>2</v>
      </c>
      <c r="N173" s="223">
        <v>2</v>
      </c>
      <c r="O173" s="223">
        <v>2</v>
      </c>
      <c r="P173" s="147">
        <f>SUM(M173:O173)</f>
        <v>6</v>
      </c>
      <c r="Q173" s="136">
        <v>140</v>
      </c>
      <c r="R173" s="136">
        <v>121</v>
      </c>
      <c r="S173" s="304">
        <f>ROUND(R173/Q173*100,0)</f>
        <v>86</v>
      </c>
      <c r="T173" s="12">
        <f>IF(S173&gt;90,4,IF(AND(S173&gt;80,S173&lt;=90),3,IF(AND(S173&gt;=50,S173&lt;=80),2,IF(AND(S173&gt;=10,S173&lt;50),1,0))))</f>
        <v>3</v>
      </c>
      <c r="U173" s="136">
        <v>193</v>
      </c>
      <c r="V173" s="136">
        <v>100</v>
      </c>
      <c r="W173" s="12">
        <f>IF(V173&gt;=90,2,IF(V173&gt;=80,1,0))</f>
        <v>2</v>
      </c>
      <c r="X173" s="136">
        <v>11</v>
      </c>
      <c r="Y173" s="136">
        <v>180</v>
      </c>
      <c r="Z173" s="16">
        <f>F173+J173+L173+P173+T173+W173</f>
        <v>18</v>
      </c>
      <c r="AA173" s="16">
        <f>ROUND(Z173/$Z$2*100,0)</f>
        <v>90</v>
      </c>
    </row>
    <row r="174" spans="1:30" s="111" customFormat="1" ht="30" customHeight="1" x14ac:dyDescent="0.25">
      <c r="A174" s="261" t="s">
        <v>21</v>
      </c>
      <c r="B174" s="225">
        <v>172</v>
      </c>
      <c r="C174" s="172" t="s">
        <v>139</v>
      </c>
      <c r="D174" s="268" t="s">
        <v>317</v>
      </c>
      <c r="E174" s="137" t="s">
        <v>647</v>
      </c>
      <c r="F174" s="12">
        <f>IF(E174="23/24",2,0)</f>
        <v>2</v>
      </c>
      <c r="G174" s="136">
        <v>166</v>
      </c>
      <c r="H174" s="136">
        <v>6</v>
      </c>
      <c r="I174" s="177">
        <v>6</v>
      </c>
      <c r="J174" s="12">
        <f>IF(ABS((H174-I174)/I174)&lt;=0.1,2,IF(AND(ABS((H174-I174)/I174)&gt;0.1,ABS((H174-I174)/I174)&lt;=0.2),1,0))</f>
        <v>2</v>
      </c>
      <c r="K174" s="292">
        <v>71.7</v>
      </c>
      <c r="L174" s="12">
        <f>IF(K174&gt;90,4,IF(AND(K174&gt;80,K174&lt;=90),3,IF(AND(K174&gt;=50,K174&lt;=80),2,IF(AND(K174&gt;=10,K174&lt;50),1,0))))</f>
        <v>2</v>
      </c>
      <c r="M174" s="142">
        <v>2</v>
      </c>
      <c r="N174" s="223">
        <v>2</v>
      </c>
      <c r="O174" s="223">
        <v>2</v>
      </c>
      <c r="P174" s="147">
        <f>SUM(M174:O174)</f>
        <v>6</v>
      </c>
      <c r="Q174" s="297">
        <v>161</v>
      </c>
      <c r="R174" s="297">
        <v>156</v>
      </c>
      <c r="S174" s="304">
        <f>ROUND(R174/Q174*100,0)</f>
        <v>97</v>
      </c>
      <c r="T174" s="12">
        <f>IF(S174&gt;90,4,IF(AND(S174&gt;80,S174&lt;=90),3,IF(AND(S174&gt;=50,S174&lt;=80),2,IF(AND(S174&gt;=10,S174&lt;50),1,0))))</f>
        <v>4</v>
      </c>
      <c r="U174" s="136">
        <v>170</v>
      </c>
      <c r="V174" s="136">
        <v>99</v>
      </c>
      <c r="W174" s="12">
        <f>IF(V174&gt;=90,2,IF(V174&gt;=80,1,0))</f>
        <v>2</v>
      </c>
      <c r="X174" s="136">
        <v>6</v>
      </c>
      <c r="Y174" s="136">
        <v>161</v>
      </c>
      <c r="Z174" s="16">
        <f>F174+J174+L174+P174+T174+W174</f>
        <v>18</v>
      </c>
      <c r="AA174" s="16">
        <f>ROUND(Z174/$Z$2*100,0)</f>
        <v>90</v>
      </c>
    </row>
    <row r="175" spans="1:30" s="111" customFormat="1" ht="30" customHeight="1" x14ac:dyDescent="0.25">
      <c r="A175" s="261" t="s">
        <v>24</v>
      </c>
      <c r="B175" s="187">
        <v>173</v>
      </c>
      <c r="C175" s="172" t="s">
        <v>146</v>
      </c>
      <c r="D175" s="268" t="s">
        <v>337</v>
      </c>
      <c r="E175" s="137" t="s">
        <v>647</v>
      </c>
      <c r="F175" s="12">
        <f>IF(E175="23/24",2,0)</f>
        <v>2</v>
      </c>
      <c r="G175" s="136">
        <v>18</v>
      </c>
      <c r="H175" s="136">
        <v>2</v>
      </c>
      <c r="I175" s="278">
        <v>2</v>
      </c>
      <c r="J175" s="12">
        <f>IF(ABS((H175-I175)/I175)&lt;=0.1,2,IF(AND(ABS((H175-I175)/I175)&gt;0.1,ABS((H175-I175)/I175)&lt;=0.2),1,0))</f>
        <v>2</v>
      </c>
      <c r="K175" s="290">
        <v>91.666666666666657</v>
      </c>
      <c r="L175" s="12">
        <f>IF(K175&gt;90,4,IF(AND(K175&gt;80,K175&lt;=90),3,IF(AND(K175&gt;=50,K175&lt;=80),2,IF(AND(K175&gt;=10,K175&lt;50),1,0))))</f>
        <v>4</v>
      </c>
      <c r="M175" s="142">
        <v>2</v>
      </c>
      <c r="N175" s="223">
        <v>2</v>
      </c>
      <c r="O175" s="223">
        <v>2</v>
      </c>
      <c r="P175" s="147">
        <f>SUM(M175:O175)</f>
        <v>6</v>
      </c>
      <c r="Q175" s="297">
        <v>18</v>
      </c>
      <c r="R175" s="297">
        <v>14</v>
      </c>
      <c r="S175" s="304">
        <f>ROUND(R175/Q175*100,0)</f>
        <v>78</v>
      </c>
      <c r="T175" s="12">
        <f>IF(S175&gt;90,4,IF(AND(S175&gt;80,S175&lt;=90),3,IF(AND(S175&gt;=50,S175&lt;=80),2,IF(AND(S175&gt;=10,S175&lt;50),1,0))))</f>
        <v>2</v>
      </c>
      <c r="U175" s="136">
        <v>26</v>
      </c>
      <c r="V175" s="136">
        <v>100</v>
      </c>
      <c r="W175" s="12">
        <f>IF(V175&gt;=90,2,IF(V175&gt;=80,1,0))</f>
        <v>2</v>
      </c>
      <c r="X175" s="247">
        <v>2</v>
      </c>
      <c r="Y175" s="247">
        <v>21</v>
      </c>
      <c r="Z175" s="16">
        <f>F175+J175+L175+P175+T175+W175</f>
        <v>18</v>
      </c>
      <c r="AA175" s="16">
        <f>ROUND(Z175/$Z$2*100,0)</f>
        <v>90</v>
      </c>
    </row>
    <row r="176" spans="1:30" s="111" customFormat="1" ht="30" customHeight="1" x14ac:dyDescent="0.25">
      <c r="A176" s="261" t="s">
        <v>24</v>
      </c>
      <c r="B176" s="225">
        <v>174</v>
      </c>
      <c r="C176" s="172" t="s">
        <v>141</v>
      </c>
      <c r="D176" s="268" t="s">
        <v>336</v>
      </c>
      <c r="E176" s="137" t="s">
        <v>647</v>
      </c>
      <c r="F176" s="12">
        <f>IF(E176="23/24",2,0)</f>
        <v>2</v>
      </c>
      <c r="G176" s="136">
        <v>36</v>
      </c>
      <c r="H176" s="136">
        <v>2</v>
      </c>
      <c r="I176" s="278">
        <v>2</v>
      </c>
      <c r="J176" s="12">
        <f>IF(ABS((H176-I176)/I176)&lt;=0.1,2,IF(AND(ABS((H176-I176)/I176)&gt;0.1,ABS((H176-I176)/I176)&lt;=0.2),1,0))</f>
        <v>2</v>
      </c>
      <c r="K176" s="290">
        <v>90</v>
      </c>
      <c r="L176" s="12">
        <f>IF(K176&gt;90,4,IF(AND(K176&gt;80,K176&lt;=90),3,IF(AND(K176&gt;=50,K176&lt;=80),2,IF(AND(K176&gt;=10,K176&lt;50),1,0))))</f>
        <v>3</v>
      </c>
      <c r="M176" s="142">
        <v>2</v>
      </c>
      <c r="N176" s="223">
        <v>2</v>
      </c>
      <c r="O176" s="223">
        <v>2</v>
      </c>
      <c r="P176" s="147">
        <f>SUM(M176:O176)</f>
        <v>6</v>
      </c>
      <c r="Q176" s="297">
        <v>34</v>
      </c>
      <c r="R176" s="297">
        <v>28</v>
      </c>
      <c r="S176" s="304">
        <f>ROUND(R176/Q176*100,0)</f>
        <v>82</v>
      </c>
      <c r="T176" s="12">
        <f>IF(S176&gt;90,4,IF(AND(S176&gt;80,S176&lt;=90),3,IF(AND(S176&gt;=50,S176&lt;=80),2,IF(AND(S176&gt;=10,S176&lt;50),1,0))))</f>
        <v>3</v>
      </c>
      <c r="U176" s="136">
        <v>40</v>
      </c>
      <c r="V176" s="136">
        <v>100</v>
      </c>
      <c r="W176" s="12">
        <f>IF(V176&gt;=90,2,IF(V176&gt;=80,1,0))</f>
        <v>2</v>
      </c>
      <c r="X176" s="247">
        <v>2</v>
      </c>
      <c r="Y176" s="247">
        <v>16</v>
      </c>
      <c r="Z176" s="16">
        <f>F176+J176+L176+P176+T176+W176</f>
        <v>18</v>
      </c>
      <c r="AA176" s="16">
        <f>ROUND(Z176/$Z$2*100,0)</f>
        <v>90</v>
      </c>
    </row>
    <row r="177" spans="1:30" s="111" customFormat="1" ht="30" customHeight="1" x14ac:dyDescent="0.25">
      <c r="A177" s="264" t="s">
        <v>25</v>
      </c>
      <c r="B177" s="187">
        <v>175</v>
      </c>
      <c r="C177" s="172" t="s">
        <v>149</v>
      </c>
      <c r="D177" s="268" t="s">
        <v>346</v>
      </c>
      <c r="E177" s="137" t="s">
        <v>647</v>
      </c>
      <c r="F177" s="12">
        <f>IF(E177="23/24",2,0)</f>
        <v>2</v>
      </c>
      <c r="G177" s="136">
        <v>131</v>
      </c>
      <c r="H177" s="136">
        <v>9</v>
      </c>
      <c r="I177" s="215">
        <v>9</v>
      </c>
      <c r="J177" s="12">
        <f>IF(ABS((H177-I177)/I177)&lt;=0.1,2,IF(AND(ABS((H177-I177)/I177)&gt;0.1,ABS((H177-I177)/I177)&lt;=0.2),1,0))</f>
        <v>2</v>
      </c>
      <c r="K177" s="290">
        <v>50</v>
      </c>
      <c r="L177" s="12">
        <f>IF(K177&gt;90,4,IF(AND(K177&gt;80,K177&lt;=90),3,IF(AND(K177&gt;=50,K177&lt;=80),2,IF(AND(K177&gt;=10,K177&lt;50),1,0))))</f>
        <v>2</v>
      </c>
      <c r="M177" s="142">
        <v>2</v>
      </c>
      <c r="N177" s="223">
        <v>2</v>
      </c>
      <c r="O177" s="223">
        <v>2</v>
      </c>
      <c r="P177" s="147">
        <f>SUM(M177:O177)</f>
        <v>6</v>
      </c>
      <c r="Q177" s="297">
        <v>126</v>
      </c>
      <c r="R177" s="297">
        <v>126</v>
      </c>
      <c r="S177" s="304">
        <f>ROUND(R177/Q177*100,0)</f>
        <v>100</v>
      </c>
      <c r="T177" s="12">
        <f>IF(S177&gt;90,4,IF(AND(S177&gt;80,S177&lt;=90),3,IF(AND(S177&gt;=50,S177&lt;=80),2,IF(AND(S177&gt;=10,S177&lt;50),1,0))))</f>
        <v>4</v>
      </c>
      <c r="U177" s="136">
        <v>173</v>
      </c>
      <c r="V177" s="136">
        <v>100</v>
      </c>
      <c r="W177" s="12">
        <f>IF(V177&gt;=90,2,IF(V177&gt;=80,1,0))</f>
        <v>2</v>
      </c>
      <c r="X177" s="247">
        <v>25</v>
      </c>
      <c r="Y177" s="247">
        <v>192</v>
      </c>
      <c r="Z177" s="16">
        <f>F177+J177+L177+P177+T177+W177</f>
        <v>18</v>
      </c>
      <c r="AA177" s="16">
        <f>ROUND(Z177/$Z$2*100,0)</f>
        <v>90</v>
      </c>
    </row>
    <row r="178" spans="1:30" s="111" customFormat="1" ht="30" customHeight="1" x14ac:dyDescent="0.25">
      <c r="A178" s="262" t="s">
        <v>26</v>
      </c>
      <c r="B178" s="225">
        <v>176</v>
      </c>
      <c r="C178" s="172" t="s">
        <v>182</v>
      </c>
      <c r="D178" s="268" t="s">
        <v>352</v>
      </c>
      <c r="E178" s="137" t="s">
        <v>647</v>
      </c>
      <c r="F178" s="12">
        <f>IF(E178="23/24",2,0)</f>
        <v>2</v>
      </c>
      <c r="G178" s="136">
        <v>5</v>
      </c>
      <c r="H178" s="136">
        <v>1</v>
      </c>
      <c r="I178" s="249">
        <v>1</v>
      </c>
      <c r="J178" s="71">
        <f>IF(ABS((H178-I178)/I178)&lt;=0.1,2,IF(AND(ABS((H178-I178)/I178)&gt;0.1,ABS((H178-I178)/I178)&lt;=0.2),1,0))</f>
        <v>2</v>
      </c>
      <c r="K178" s="290">
        <v>100</v>
      </c>
      <c r="L178" s="71">
        <f>IF(K178&gt;90,4,IF(AND(K178&gt;80,K178&lt;=90),3,IF(AND(K178&gt;=50,K178&lt;=80),2,IF(AND(K178&gt;=10,K178&lt;50),1,0))))</f>
        <v>4</v>
      </c>
      <c r="M178" s="142">
        <v>2</v>
      </c>
      <c r="N178" s="223">
        <v>2</v>
      </c>
      <c r="O178" s="223">
        <v>2</v>
      </c>
      <c r="P178" s="147">
        <f>SUM(M178:O178)</f>
        <v>6</v>
      </c>
      <c r="Q178" s="297">
        <v>5</v>
      </c>
      <c r="R178" s="297">
        <v>4</v>
      </c>
      <c r="S178" s="305">
        <f>ROUND(R178/Q178*100,0)</f>
        <v>80</v>
      </c>
      <c r="T178" s="71">
        <f>IF(S178&gt;90,4,IF(AND(S178&gt;80,S178&lt;=90),3,IF(AND(S178&gt;=50,S178&lt;=80),2,IF(AND(S178&gt;=10,S178&lt;50),1,0))))</f>
        <v>2</v>
      </c>
      <c r="U178" s="136">
        <v>7</v>
      </c>
      <c r="V178" s="136">
        <v>100</v>
      </c>
      <c r="W178" s="12">
        <f>IF(V178&gt;=90,2,IF(V178&gt;=80,1,0))</f>
        <v>2</v>
      </c>
      <c r="X178" s="136">
        <v>0</v>
      </c>
      <c r="Y178" s="136">
        <v>76</v>
      </c>
      <c r="Z178" s="16">
        <f>F178+J178+L178+P178+T178+W178</f>
        <v>18</v>
      </c>
      <c r="AA178" s="16">
        <f>ROUND(Z178/$Z$2*100,0)</f>
        <v>90</v>
      </c>
    </row>
    <row r="179" spans="1:30" s="111" customFormat="1" ht="30" customHeight="1" x14ac:dyDescent="0.25">
      <c r="A179" s="261" t="s">
        <v>32</v>
      </c>
      <c r="B179" s="187">
        <v>177</v>
      </c>
      <c r="C179" s="176" t="s">
        <v>168</v>
      </c>
      <c r="D179" s="269" t="s">
        <v>385</v>
      </c>
      <c r="E179" s="137" t="s">
        <v>647</v>
      </c>
      <c r="F179" s="12">
        <f>IF(E179="23/24",2,0)</f>
        <v>2</v>
      </c>
      <c r="G179" s="136">
        <v>53</v>
      </c>
      <c r="H179" s="136">
        <v>3</v>
      </c>
      <c r="I179" s="249">
        <v>3</v>
      </c>
      <c r="J179" s="71">
        <f>IF(ABS((H179-I179)/I179)&lt;=0.1,2,IF(AND(ABS((H179-I179)/I179)&gt;0.1,ABS((H179-I179)/I179)&lt;=0.2),1,0))</f>
        <v>2</v>
      </c>
      <c r="K179" s="291">
        <v>63.3</v>
      </c>
      <c r="L179" s="12">
        <f>IF(K179&gt;90,4,IF(AND(K179&gt;80,K179&lt;=90),3,IF(AND(K179&gt;=50,K179&lt;=80),2,IF(AND(K179&gt;=10,K179&lt;50),1,0))))</f>
        <v>2</v>
      </c>
      <c r="M179" s="142">
        <v>2</v>
      </c>
      <c r="N179" s="223">
        <v>2</v>
      </c>
      <c r="O179" s="223">
        <v>2</v>
      </c>
      <c r="P179" s="147">
        <f>SUM(M179:O179)</f>
        <v>6</v>
      </c>
      <c r="Q179" s="136">
        <v>51</v>
      </c>
      <c r="R179" s="136">
        <v>51</v>
      </c>
      <c r="S179" s="63">
        <f>ROUND(R179/Q179*100,0)</f>
        <v>100</v>
      </c>
      <c r="T179" s="12">
        <f>IF(S179&gt;90,4,IF(AND(S179&gt;80,S179&lt;=90),3,IF(AND(S179&gt;=50,S179&lt;=80),2,IF(AND(S179&gt;=10,S179&lt;50),1,0))))</f>
        <v>4</v>
      </c>
      <c r="U179" s="136">
        <v>79</v>
      </c>
      <c r="V179" s="136">
        <v>100</v>
      </c>
      <c r="W179" s="12">
        <f>IF(V179&gt;=90,2,IF(V179&gt;=80,1,0))</f>
        <v>2</v>
      </c>
      <c r="X179" s="247">
        <v>16</v>
      </c>
      <c r="Y179" s="247">
        <v>37</v>
      </c>
      <c r="Z179" s="16">
        <f>F179+J179+L179+P179+T179+W179</f>
        <v>18</v>
      </c>
      <c r="AA179" s="16">
        <f>ROUND(Z179/$Z$2*100,0)</f>
        <v>90</v>
      </c>
    </row>
    <row r="180" spans="1:30" s="111" customFormat="1" ht="30" customHeight="1" x14ac:dyDescent="0.25">
      <c r="A180" s="261" t="s">
        <v>32</v>
      </c>
      <c r="B180" s="225">
        <v>178</v>
      </c>
      <c r="C180" s="176" t="s">
        <v>165</v>
      </c>
      <c r="D180" s="269" t="s">
        <v>384</v>
      </c>
      <c r="E180" s="137" t="s">
        <v>647</v>
      </c>
      <c r="F180" s="12">
        <f>IF(E180="23/24",2,0)</f>
        <v>2</v>
      </c>
      <c r="G180" s="136">
        <v>193</v>
      </c>
      <c r="H180" s="136">
        <v>10</v>
      </c>
      <c r="I180" s="249">
        <v>11</v>
      </c>
      <c r="J180" s="71">
        <f>IF(ABS((H180-I180)/I180)&lt;=0.1,2,IF(AND(ABS((H180-I180)/I180)&gt;0.1,ABS((H180-I180)/I180)&lt;=0.2),1,0))</f>
        <v>2</v>
      </c>
      <c r="K180" s="291">
        <v>80</v>
      </c>
      <c r="L180" s="12">
        <f>IF(K180&gt;90,4,IF(AND(K180&gt;80,K180&lt;=90),3,IF(AND(K180&gt;=50,K180&lt;=80),2,IF(AND(K180&gt;=10,K180&lt;50),1,0))))</f>
        <v>2</v>
      </c>
      <c r="M180" s="142">
        <v>2</v>
      </c>
      <c r="N180" s="223">
        <v>2</v>
      </c>
      <c r="O180" s="223">
        <v>2</v>
      </c>
      <c r="P180" s="147">
        <f>SUM(M180:O180)</f>
        <v>6</v>
      </c>
      <c r="Q180" s="136">
        <v>186</v>
      </c>
      <c r="R180" s="136">
        <v>186</v>
      </c>
      <c r="S180" s="63">
        <f>ROUND(R180/Q180*100,0)</f>
        <v>100</v>
      </c>
      <c r="T180" s="12">
        <f>IF(S180&gt;90,4,IF(AND(S180&gt;80,S180&lt;=90),3,IF(AND(S180&gt;=50,S180&lt;=80),2,IF(AND(S180&gt;=10,S180&lt;50),1,0))))</f>
        <v>4</v>
      </c>
      <c r="U180" s="136">
        <v>280</v>
      </c>
      <c r="V180" s="136">
        <v>100</v>
      </c>
      <c r="W180" s="12">
        <f>IF(V180&gt;=90,2,IF(V180&gt;=80,1,0))</f>
        <v>2</v>
      </c>
      <c r="X180" s="247">
        <v>107</v>
      </c>
      <c r="Y180" s="247">
        <v>790</v>
      </c>
      <c r="Z180" s="16">
        <f>F180+J180+L180+P180+T180+W180</f>
        <v>18</v>
      </c>
      <c r="AA180" s="16">
        <f>ROUND(Z180/$Z$2*100,0)</f>
        <v>90</v>
      </c>
    </row>
    <row r="181" spans="1:30" s="111" customFormat="1" ht="30" customHeight="1" x14ac:dyDescent="0.25">
      <c r="A181" s="262" t="s">
        <v>33</v>
      </c>
      <c r="B181" s="187">
        <v>179</v>
      </c>
      <c r="C181" s="138" t="s">
        <v>220</v>
      </c>
      <c r="D181" s="153" t="s">
        <v>388</v>
      </c>
      <c r="E181" s="137" t="s">
        <v>647</v>
      </c>
      <c r="F181" s="12">
        <f>IF(E181="23/24",2,0)</f>
        <v>2</v>
      </c>
      <c r="G181" s="136">
        <v>57</v>
      </c>
      <c r="H181" s="136">
        <v>3</v>
      </c>
      <c r="I181" s="272">
        <v>3</v>
      </c>
      <c r="J181" s="71">
        <f>IF(ABS((H181-I181)/I181)&lt;=0.1,2,IF(AND(ABS((H181-I181)/I181)&gt;0.1,ABS((H181-I181)/I181)&lt;=0.2),1,0))</f>
        <v>2</v>
      </c>
      <c r="K181" s="290">
        <v>86.666666666666671</v>
      </c>
      <c r="L181" s="71">
        <f>IF(K181&gt;90,4,IF(AND(K181&gt;80,K181&lt;=90),3,IF(AND(K181&gt;=50,K181&lt;=80),2,IF(AND(K181&gt;=10,K181&lt;50),1,0))))</f>
        <v>3</v>
      </c>
      <c r="M181" s="142">
        <v>2</v>
      </c>
      <c r="N181" s="223">
        <v>2</v>
      </c>
      <c r="O181" s="223">
        <v>2</v>
      </c>
      <c r="P181" s="147">
        <f>SUM(M181:O181)</f>
        <v>6</v>
      </c>
      <c r="Q181" s="300">
        <v>56</v>
      </c>
      <c r="R181" s="300">
        <v>50</v>
      </c>
      <c r="S181" s="305">
        <f>ROUND(R181/Q181*100,0)</f>
        <v>89</v>
      </c>
      <c r="T181" s="71">
        <f>IF(S181&gt;90,4,IF(AND(S181&gt;80,S181&lt;=90),3,IF(AND(S181&gt;=50,S181&lt;=80),2,IF(AND(S181&gt;=10,S181&lt;50),1,0))))</f>
        <v>3</v>
      </c>
      <c r="U181" s="136">
        <v>53</v>
      </c>
      <c r="V181" s="136">
        <v>100</v>
      </c>
      <c r="W181" s="12">
        <f>IF(V181&gt;=90,2,IF(V181&gt;=80,1,0))</f>
        <v>2</v>
      </c>
      <c r="X181" s="247">
        <v>6</v>
      </c>
      <c r="Y181" s="247">
        <v>39</v>
      </c>
      <c r="Z181" s="16">
        <f>F181+J181+L181+P181+T181+W181</f>
        <v>18</v>
      </c>
      <c r="AA181" s="16">
        <f>ROUND(Z181/$Z$2*100,0)</f>
        <v>90</v>
      </c>
    </row>
    <row r="182" spans="1:30" s="111" customFormat="1" ht="30" customHeight="1" x14ac:dyDescent="0.25">
      <c r="A182" s="262" t="s">
        <v>33</v>
      </c>
      <c r="B182" s="225">
        <v>180</v>
      </c>
      <c r="C182" s="138" t="s">
        <v>216</v>
      </c>
      <c r="D182" s="153" t="s">
        <v>393</v>
      </c>
      <c r="E182" s="137" t="s">
        <v>647</v>
      </c>
      <c r="F182" s="12">
        <f>IF(E182="23/24",2,0)</f>
        <v>2</v>
      </c>
      <c r="G182" s="136">
        <v>56</v>
      </c>
      <c r="H182" s="136">
        <v>3</v>
      </c>
      <c r="I182" s="272">
        <v>3</v>
      </c>
      <c r="J182" s="71">
        <f>IF(ABS((H182-I182)/I182)&lt;=0.1,2,IF(AND(ABS((H182-I182)/I182)&gt;0.1,ABS((H182-I182)/I182)&lt;=0.2),1,0))</f>
        <v>2</v>
      </c>
      <c r="K182" s="290">
        <v>90</v>
      </c>
      <c r="L182" s="71">
        <f>IF(K182&gt;90,4,IF(AND(K182&gt;80,K182&lt;=90),3,IF(AND(K182&gt;=50,K182&lt;=80),2,IF(AND(K182&gt;=10,K182&lt;50),1,0))))</f>
        <v>3</v>
      </c>
      <c r="M182" s="142">
        <v>2</v>
      </c>
      <c r="N182" s="223">
        <v>2</v>
      </c>
      <c r="O182" s="223">
        <v>2</v>
      </c>
      <c r="P182" s="147">
        <f>SUM(M182:O182)</f>
        <v>6</v>
      </c>
      <c r="Q182" s="300">
        <v>54</v>
      </c>
      <c r="R182" s="300">
        <v>46</v>
      </c>
      <c r="S182" s="305">
        <f>ROUND(R182/Q182*100,0)</f>
        <v>85</v>
      </c>
      <c r="T182" s="71">
        <f>IF(S182&gt;90,4,IF(AND(S182&gt;80,S182&lt;=90),3,IF(AND(S182&gt;=50,S182&lt;=80),2,IF(AND(S182&gt;=10,S182&lt;50),1,0))))</f>
        <v>3</v>
      </c>
      <c r="U182" s="136">
        <v>78</v>
      </c>
      <c r="V182" s="136">
        <v>100</v>
      </c>
      <c r="W182" s="12">
        <f>IF(V182&gt;=90,2,IF(V182&gt;=80,1,0))</f>
        <v>2</v>
      </c>
      <c r="X182" s="247">
        <v>10</v>
      </c>
      <c r="Y182" s="247">
        <v>147</v>
      </c>
      <c r="Z182" s="16">
        <f>F182+J182+L182+P182+T182+W182</f>
        <v>18</v>
      </c>
      <c r="AA182" s="16">
        <f>ROUND(Z182/$Z$2*100,0)</f>
        <v>90</v>
      </c>
    </row>
    <row r="183" spans="1:30" s="110" customFormat="1" ht="30" customHeight="1" x14ac:dyDescent="0.25">
      <c r="A183" s="76" t="s">
        <v>34</v>
      </c>
      <c r="B183" s="187">
        <v>181</v>
      </c>
      <c r="C183" s="138" t="s">
        <v>596</v>
      </c>
      <c r="D183" s="153" t="s">
        <v>444</v>
      </c>
      <c r="E183" s="137" t="s">
        <v>647</v>
      </c>
      <c r="F183" s="71">
        <f>IF(E183="23/24",2,0)</f>
        <v>2</v>
      </c>
      <c r="G183" s="136">
        <v>279</v>
      </c>
      <c r="H183" s="136">
        <v>12</v>
      </c>
      <c r="I183" s="148">
        <v>12</v>
      </c>
      <c r="J183" s="71">
        <f>IF(ABS((H183-I183)/I183)&lt;=0.1,2,IF(AND(ABS((H183-I183)/I183)&gt;0.1,ABS((H183-I183)/I183)&lt;=0.2),1,0))</f>
        <v>2</v>
      </c>
      <c r="K183" s="146">
        <v>96.7</v>
      </c>
      <c r="L183" s="71">
        <f>IF(K183&gt;90,4,IF(AND(K183&gt;80,K183&lt;=90),3,IF(AND(K183&gt;=50,K183&lt;=80),2,IF(AND(K183&gt;=10,K183&lt;50),1,0))))</f>
        <v>4</v>
      </c>
      <c r="M183" s="142">
        <v>2</v>
      </c>
      <c r="N183" s="223">
        <v>2</v>
      </c>
      <c r="O183" s="223">
        <v>2</v>
      </c>
      <c r="P183" s="147">
        <f>SUM(M183:O183)</f>
        <v>6</v>
      </c>
      <c r="Q183" s="136">
        <v>272</v>
      </c>
      <c r="R183" s="136">
        <v>154</v>
      </c>
      <c r="S183" s="63">
        <f>ROUND(R183/Q183*100,0)</f>
        <v>57</v>
      </c>
      <c r="T183" s="71">
        <f>IF(S183&gt;90,4,IF(AND(S183&gt;80,S183&lt;=90),3,IF(AND(S183&gt;=50,S183&lt;=80),2,IF(AND(S183&gt;=10,S183&lt;50),1,0))))</f>
        <v>2</v>
      </c>
      <c r="U183" s="136">
        <v>404</v>
      </c>
      <c r="V183" s="136">
        <v>100</v>
      </c>
      <c r="W183" s="12">
        <f>IF(V183&gt;=90,2,IF(V183&gt;=80,1,0))</f>
        <v>2</v>
      </c>
      <c r="X183" s="247">
        <v>99</v>
      </c>
      <c r="Y183" s="247">
        <v>182</v>
      </c>
      <c r="Z183" s="16">
        <f>F183+J183+L183+P183+T183+W183</f>
        <v>18</v>
      </c>
      <c r="AA183" s="16">
        <f>ROUND(Z183/$Z$2*100,0)</f>
        <v>90</v>
      </c>
      <c r="AD183" s="111"/>
    </row>
    <row r="184" spans="1:30" s="111" customFormat="1" ht="30" customHeight="1" x14ac:dyDescent="0.25">
      <c r="A184" s="76" t="s">
        <v>34</v>
      </c>
      <c r="B184" s="225">
        <v>182</v>
      </c>
      <c r="C184" s="138" t="s">
        <v>601</v>
      </c>
      <c r="D184" s="153" t="s">
        <v>438</v>
      </c>
      <c r="E184" s="137" t="s">
        <v>647</v>
      </c>
      <c r="F184" s="71">
        <f>IF(E184="23/24",2,0)</f>
        <v>2</v>
      </c>
      <c r="G184" s="136">
        <v>152</v>
      </c>
      <c r="H184" s="136">
        <v>6</v>
      </c>
      <c r="I184" s="148">
        <v>6</v>
      </c>
      <c r="J184" s="71">
        <f>IF(ABS((H184-I184)/I184)&lt;=0.1,2,IF(AND(ABS((H184-I184)/I184)&gt;0.1,ABS((H184-I184)/I184)&lt;=0.2),1,0))</f>
        <v>2</v>
      </c>
      <c r="K184" s="146">
        <v>91.7</v>
      </c>
      <c r="L184" s="71">
        <f>IF(K184&gt;90,4,IF(AND(K184&gt;80,K184&lt;=90),3,IF(AND(K184&gt;=50,K184&lt;=80),2,IF(AND(K184&gt;=10,K184&lt;50),1,0))))</f>
        <v>4</v>
      </c>
      <c r="M184" s="142">
        <v>2</v>
      </c>
      <c r="N184" s="223">
        <v>2</v>
      </c>
      <c r="O184" s="223">
        <v>2</v>
      </c>
      <c r="P184" s="147">
        <f>SUM(M184:O184)</f>
        <v>6</v>
      </c>
      <c r="Q184" s="136">
        <v>148</v>
      </c>
      <c r="R184" s="136">
        <v>99</v>
      </c>
      <c r="S184" s="63">
        <f>ROUND(R184/Q184*100,0)</f>
        <v>67</v>
      </c>
      <c r="T184" s="71">
        <f>IF(S184&gt;90,4,IF(AND(S184&gt;80,S184&lt;=90),3,IF(AND(S184&gt;=50,S184&lt;=80),2,IF(AND(S184&gt;=10,S184&lt;50),1,0))))</f>
        <v>2</v>
      </c>
      <c r="U184" s="136">
        <v>216</v>
      </c>
      <c r="V184" s="136">
        <v>100</v>
      </c>
      <c r="W184" s="12">
        <f>IF(V184&gt;=90,2,IF(V184&gt;=80,1,0))</f>
        <v>2</v>
      </c>
      <c r="X184" s="247">
        <v>46</v>
      </c>
      <c r="Y184" s="247">
        <v>35</v>
      </c>
      <c r="Z184" s="16">
        <f>F184+J184+L184+P184+T184+W184</f>
        <v>18</v>
      </c>
      <c r="AA184" s="16">
        <f>ROUND(Z184/$Z$2*100,0)</f>
        <v>90</v>
      </c>
    </row>
    <row r="185" spans="1:30" s="111" customFormat="1" ht="30" customHeight="1" x14ac:dyDescent="0.25">
      <c r="A185" s="76" t="s">
        <v>34</v>
      </c>
      <c r="B185" s="187">
        <v>183</v>
      </c>
      <c r="C185" s="138" t="s">
        <v>602</v>
      </c>
      <c r="D185" s="153" t="s">
        <v>418</v>
      </c>
      <c r="E185" s="137" t="s">
        <v>647</v>
      </c>
      <c r="F185" s="71">
        <f>IF(E185="23/24",2,0)</f>
        <v>2</v>
      </c>
      <c r="G185" s="136">
        <v>250</v>
      </c>
      <c r="H185" s="136">
        <v>12</v>
      </c>
      <c r="I185" s="148">
        <v>12</v>
      </c>
      <c r="J185" s="71">
        <f>IF(ABS((H185-I185)/I185)&lt;=0.1,2,IF(AND(ABS((H185-I185)/I185)&gt;0.1,ABS((H185-I185)/I185)&lt;=0.2),1,0))</f>
        <v>2</v>
      </c>
      <c r="K185" s="146">
        <v>95</v>
      </c>
      <c r="L185" s="71">
        <f>IF(K185&gt;90,4,IF(AND(K185&gt;80,K185&lt;=90),3,IF(AND(K185&gt;=50,K185&lt;=80),2,IF(AND(K185&gt;=10,K185&lt;50),1,0))))</f>
        <v>4</v>
      </c>
      <c r="M185" s="142">
        <v>1</v>
      </c>
      <c r="N185" s="223">
        <v>2</v>
      </c>
      <c r="O185" s="223">
        <v>1</v>
      </c>
      <c r="P185" s="147">
        <f>SUM(M185:O185)</f>
        <v>4</v>
      </c>
      <c r="Q185" s="136">
        <v>245</v>
      </c>
      <c r="R185" s="136">
        <v>235</v>
      </c>
      <c r="S185" s="63">
        <f>ROUND(R185/Q185*100,0)</f>
        <v>96</v>
      </c>
      <c r="T185" s="71">
        <f>IF(S185&gt;90,4,IF(AND(S185&gt;80,S185&lt;=90),3,IF(AND(S185&gt;=50,S185&lt;=80),2,IF(AND(S185&gt;=10,S185&lt;50),1,0))))</f>
        <v>4</v>
      </c>
      <c r="U185" s="136">
        <v>433</v>
      </c>
      <c r="V185" s="136">
        <v>100</v>
      </c>
      <c r="W185" s="12">
        <f>IF(V185&gt;=90,2,IF(V185&gt;=80,1,0))</f>
        <v>2</v>
      </c>
      <c r="X185" s="247">
        <v>74</v>
      </c>
      <c r="Y185" s="247">
        <v>87</v>
      </c>
      <c r="Z185" s="16">
        <f>F185+J185+L185+P185+T185+W185</f>
        <v>18</v>
      </c>
      <c r="AA185" s="16">
        <f>ROUND(Z185/$Z$2*100,0)</f>
        <v>90</v>
      </c>
    </row>
    <row r="186" spans="1:30" s="111" customFormat="1" ht="30" customHeight="1" x14ac:dyDescent="0.25">
      <c r="A186" s="76" t="s">
        <v>34</v>
      </c>
      <c r="B186" s="225">
        <v>184</v>
      </c>
      <c r="C186" s="138" t="s">
        <v>616</v>
      </c>
      <c r="D186" s="153" t="s">
        <v>442</v>
      </c>
      <c r="E186" s="137" t="s">
        <v>647</v>
      </c>
      <c r="F186" s="71">
        <f>IF(E186="23/24",2,0)</f>
        <v>2</v>
      </c>
      <c r="G186" s="136">
        <v>305</v>
      </c>
      <c r="H186" s="136">
        <v>12</v>
      </c>
      <c r="I186" s="148">
        <v>12</v>
      </c>
      <c r="J186" s="71">
        <f>IF(ABS((H186-I186)/I186)&lt;=0.1,2,IF(AND(ABS((H186-I186)/I186)&gt;0.1,ABS((H186-I186)/I186)&lt;=0.2),1,0))</f>
        <v>2</v>
      </c>
      <c r="K186" s="146">
        <v>93.3</v>
      </c>
      <c r="L186" s="71">
        <f>IF(K186&gt;90,4,IF(AND(K186&gt;80,K186&lt;=90),3,IF(AND(K186&gt;=50,K186&lt;=80),2,IF(AND(K186&gt;=10,K186&lt;50),1,0))))</f>
        <v>4</v>
      </c>
      <c r="M186" s="142">
        <v>2</v>
      </c>
      <c r="N186" s="223">
        <v>2</v>
      </c>
      <c r="O186" s="223">
        <v>2</v>
      </c>
      <c r="P186" s="147">
        <f>SUM(M186:O186)</f>
        <v>6</v>
      </c>
      <c r="Q186" s="136">
        <v>302</v>
      </c>
      <c r="R186" s="136">
        <v>229</v>
      </c>
      <c r="S186" s="63">
        <f>ROUND(R186/Q186*100,0)</f>
        <v>76</v>
      </c>
      <c r="T186" s="71">
        <f>IF(S186&gt;90,4,IF(AND(S186&gt;80,S186&lt;=90),3,IF(AND(S186&gt;=50,S186&lt;=80),2,IF(AND(S186&gt;=10,S186&lt;50),1,0))))</f>
        <v>2</v>
      </c>
      <c r="U186" s="136">
        <v>376</v>
      </c>
      <c r="V186" s="136">
        <v>100</v>
      </c>
      <c r="W186" s="12">
        <f>IF(V186&gt;=90,2,IF(V186&gt;=80,1,0))</f>
        <v>2</v>
      </c>
      <c r="X186" s="247">
        <v>135</v>
      </c>
      <c r="Y186" s="247">
        <v>260</v>
      </c>
      <c r="Z186" s="16">
        <f>F186+J186+L186+P186+T186+W186</f>
        <v>18</v>
      </c>
      <c r="AA186" s="16">
        <f>ROUND(Z186/$Z$2*100,0)</f>
        <v>90</v>
      </c>
    </row>
    <row r="187" spans="1:30" s="111" customFormat="1" ht="30" customHeight="1" x14ac:dyDescent="0.25">
      <c r="A187" s="76" t="s">
        <v>34</v>
      </c>
      <c r="B187" s="187">
        <v>185</v>
      </c>
      <c r="C187" s="138" t="s">
        <v>240</v>
      </c>
      <c r="D187" s="153" t="s">
        <v>404</v>
      </c>
      <c r="E187" s="137" t="s">
        <v>647</v>
      </c>
      <c r="F187" s="71">
        <f>IF(E187="23/24",2,0)</f>
        <v>2</v>
      </c>
      <c r="G187" s="136">
        <v>287</v>
      </c>
      <c r="H187" s="136">
        <v>12</v>
      </c>
      <c r="I187" s="148">
        <v>12</v>
      </c>
      <c r="J187" s="71">
        <f>IF(ABS((H187-I187)/I187)&lt;=0.1,2,IF(AND(ABS((H187-I187)/I187)&gt;0.1,ABS((H187-I187)/I187)&lt;=0.2),1,0))</f>
        <v>2</v>
      </c>
      <c r="K187" s="146">
        <v>93.3</v>
      </c>
      <c r="L187" s="71">
        <f>IF(K187&gt;90,4,IF(AND(K187&gt;80,K187&lt;=90),3,IF(AND(K187&gt;=50,K187&lt;=80),2,IF(AND(K187&gt;=10,K187&lt;50),1,0))))</f>
        <v>4</v>
      </c>
      <c r="M187" s="142">
        <v>2</v>
      </c>
      <c r="N187" s="223">
        <v>2</v>
      </c>
      <c r="O187" s="223">
        <v>2</v>
      </c>
      <c r="P187" s="147">
        <f>SUM(M187:O187)</f>
        <v>6</v>
      </c>
      <c r="Q187" s="136">
        <v>270</v>
      </c>
      <c r="R187" s="136">
        <v>183</v>
      </c>
      <c r="S187" s="63">
        <f>ROUND(R187/Q187*100,0)</f>
        <v>68</v>
      </c>
      <c r="T187" s="71">
        <f>IF(S187&gt;90,4,IF(AND(S187&gt;80,S187&lt;=90),3,IF(AND(S187&gt;=50,S187&lt;=80),2,IF(AND(S187&gt;=10,S187&lt;50),1,0))))</f>
        <v>2</v>
      </c>
      <c r="U187" s="136">
        <v>323</v>
      </c>
      <c r="V187" s="136">
        <v>98</v>
      </c>
      <c r="W187" s="12">
        <f>IF(V187&gt;=90,2,IF(V187&gt;=80,1,0))</f>
        <v>2</v>
      </c>
      <c r="X187" s="247">
        <v>125</v>
      </c>
      <c r="Y187" s="247">
        <v>717</v>
      </c>
      <c r="Z187" s="16">
        <f>F187+J187+L187+P187+T187+W187</f>
        <v>18</v>
      </c>
      <c r="AA187" s="16">
        <f>ROUND(Z187/$Z$2*100,0)</f>
        <v>90</v>
      </c>
    </row>
    <row r="188" spans="1:30" s="139" customFormat="1" ht="30" customHeight="1" x14ac:dyDescent="0.25">
      <c r="A188" s="76" t="s">
        <v>34</v>
      </c>
      <c r="B188" s="225">
        <v>186</v>
      </c>
      <c r="C188" s="138" t="s">
        <v>621</v>
      </c>
      <c r="D188" s="153" t="s">
        <v>439</v>
      </c>
      <c r="E188" s="137" t="s">
        <v>647</v>
      </c>
      <c r="F188" s="71">
        <f>IF(E188="23/24",2,0)</f>
        <v>2</v>
      </c>
      <c r="G188" s="136">
        <v>330</v>
      </c>
      <c r="H188" s="136">
        <v>15</v>
      </c>
      <c r="I188" s="148">
        <v>15</v>
      </c>
      <c r="J188" s="71">
        <f>IF(ABS((H188-I188)/I188)&lt;=0.1,2,IF(AND(ABS((H188-I188)/I188)&gt;0.1,ABS((H188-I188)/I188)&lt;=0.2),1,0))</f>
        <v>2</v>
      </c>
      <c r="K188" s="146">
        <v>90</v>
      </c>
      <c r="L188" s="71">
        <f>IF(K188&gt;90,4,IF(AND(K188&gt;80,K188&lt;=90),3,IF(AND(K188&gt;=50,K188&lt;=80),2,IF(AND(K188&gt;=10,K188&lt;50),1,0))))</f>
        <v>3</v>
      </c>
      <c r="M188" s="142">
        <v>2</v>
      </c>
      <c r="N188" s="223">
        <v>2</v>
      </c>
      <c r="O188" s="223">
        <v>2</v>
      </c>
      <c r="P188" s="147">
        <f>SUM(M188:O188)</f>
        <v>6</v>
      </c>
      <c r="Q188" s="136">
        <v>325</v>
      </c>
      <c r="R188" s="136">
        <v>282</v>
      </c>
      <c r="S188" s="63">
        <f>ROUND(R188/Q188*100,0)</f>
        <v>87</v>
      </c>
      <c r="T188" s="71">
        <f>IF(S188&gt;90,4,IF(AND(S188&gt;80,S188&lt;=90),3,IF(AND(S188&gt;=50,S188&lt;=80),2,IF(AND(S188&gt;=10,S188&lt;50),1,0))))</f>
        <v>3</v>
      </c>
      <c r="U188" s="136">
        <v>489</v>
      </c>
      <c r="V188" s="136">
        <v>100</v>
      </c>
      <c r="W188" s="12">
        <f>IF(V188&gt;=90,2,IF(V188&gt;=80,1,0))</f>
        <v>2</v>
      </c>
      <c r="X188" s="247">
        <v>69</v>
      </c>
      <c r="Y188" s="247">
        <v>472</v>
      </c>
      <c r="Z188" s="16">
        <f>F188+J188+L188+P188+T188+W188</f>
        <v>18</v>
      </c>
      <c r="AA188" s="16">
        <f>ROUND(Z188/$Z$2*100,0)</f>
        <v>90</v>
      </c>
    </row>
    <row r="189" spans="1:30" s="111" customFormat="1" ht="30" customHeight="1" x14ac:dyDescent="0.25">
      <c r="A189" s="261" t="s">
        <v>17</v>
      </c>
      <c r="B189" s="187">
        <v>187</v>
      </c>
      <c r="C189" s="172" t="s">
        <v>58</v>
      </c>
      <c r="D189" s="268" t="s">
        <v>271</v>
      </c>
      <c r="E189" s="137" t="s">
        <v>647</v>
      </c>
      <c r="F189" s="12">
        <f>IF(E189="23/24",2,0)</f>
        <v>2</v>
      </c>
      <c r="G189" s="136">
        <v>132</v>
      </c>
      <c r="H189" s="136">
        <v>6</v>
      </c>
      <c r="I189" s="148">
        <v>6</v>
      </c>
      <c r="J189" s="12">
        <f>IF(ABS((H189-I189)/I189)&lt;=0.1,2,IF(AND(ABS((H189-I189)/I189)&gt;0.1,ABS((H189-I189)/I189)&lt;=0.2),1,0))</f>
        <v>2</v>
      </c>
      <c r="K189" s="292">
        <v>90</v>
      </c>
      <c r="L189" s="12">
        <f>IF(K189&gt;90,4,IF(AND(K189&gt;80,K189&lt;=90),3,IF(AND(K189&gt;=50,K189&lt;=80),2,IF(AND(K189&gt;=10,K189&lt;50),1,0))))</f>
        <v>3</v>
      </c>
      <c r="M189" s="142">
        <v>2</v>
      </c>
      <c r="N189" s="223">
        <v>2</v>
      </c>
      <c r="O189" s="223">
        <v>2</v>
      </c>
      <c r="P189" s="147">
        <f>SUM(M189:O189)</f>
        <v>6</v>
      </c>
      <c r="Q189" s="297">
        <v>130</v>
      </c>
      <c r="R189" s="297">
        <v>101</v>
      </c>
      <c r="S189" s="304">
        <f>ROUND(R189/Q189*100,0)</f>
        <v>78</v>
      </c>
      <c r="T189" s="12">
        <f>IF(S189&gt;90,4,IF(AND(S189&gt;80,S189&lt;=90),3,IF(AND(S189&gt;=50,S189&lt;=80),2,IF(AND(S189&gt;=10,S189&lt;50),1,0))))</f>
        <v>2</v>
      </c>
      <c r="U189" s="136">
        <v>187</v>
      </c>
      <c r="V189" s="136">
        <v>100</v>
      </c>
      <c r="W189" s="12">
        <f>IF(V189&gt;=90,2,IF(V189&gt;=80,1,0))</f>
        <v>2</v>
      </c>
      <c r="X189" s="136">
        <v>27</v>
      </c>
      <c r="Y189" s="136">
        <v>130</v>
      </c>
      <c r="Z189" s="16">
        <f>F189+J189+L189+P189+T189+W189</f>
        <v>17</v>
      </c>
      <c r="AA189" s="16">
        <f>ROUND(Z189/$Z$2*100,0)</f>
        <v>85</v>
      </c>
    </row>
    <row r="190" spans="1:30" s="111" customFormat="1" ht="30" customHeight="1" x14ac:dyDescent="0.25">
      <c r="A190" s="261" t="s">
        <v>24</v>
      </c>
      <c r="B190" s="225">
        <v>188</v>
      </c>
      <c r="C190" s="172" t="s">
        <v>145</v>
      </c>
      <c r="D190" s="268" t="s">
        <v>335</v>
      </c>
      <c r="E190" s="137" t="s">
        <v>647</v>
      </c>
      <c r="F190" s="12">
        <f>IF(E190="23/24",2,0)</f>
        <v>2</v>
      </c>
      <c r="G190" s="136">
        <v>72</v>
      </c>
      <c r="H190" s="136">
        <v>4</v>
      </c>
      <c r="I190" s="278">
        <v>4</v>
      </c>
      <c r="J190" s="12">
        <f>IF(ABS((H190-I190)/I190)&lt;=0.1,2,IF(AND(ABS((H190-I190)/I190)&gt;0.1,ABS((H190-I190)/I190)&lt;=0.2),1,0))</f>
        <v>2</v>
      </c>
      <c r="K190" s="290">
        <v>91.666666666666657</v>
      </c>
      <c r="L190" s="12">
        <f>IF(K190&gt;90,4,IF(AND(K190&gt;80,K190&lt;=90),3,IF(AND(K190&gt;=50,K190&lt;=80),2,IF(AND(K190&gt;=10,K190&lt;50),1,0))))</f>
        <v>4</v>
      </c>
      <c r="M190" s="142">
        <v>1</v>
      </c>
      <c r="N190" s="223">
        <v>1</v>
      </c>
      <c r="O190" s="223">
        <v>1</v>
      </c>
      <c r="P190" s="147">
        <f>SUM(M190:O190)</f>
        <v>3</v>
      </c>
      <c r="Q190" s="297">
        <v>73</v>
      </c>
      <c r="R190" s="297">
        <v>67</v>
      </c>
      <c r="S190" s="304">
        <f>ROUND(R190/Q190*100,0)</f>
        <v>92</v>
      </c>
      <c r="T190" s="12">
        <f>IF(S190&gt;90,4,IF(AND(S190&gt;80,S190&lt;=90),3,IF(AND(S190&gt;=50,S190&lt;=80),2,IF(AND(S190&gt;=10,S190&lt;50),1,0))))</f>
        <v>4</v>
      </c>
      <c r="U190" s="136">
        <v>68</v>
      </c>
      <c r="V190" s="136">
        <v>100</v>
      </c>
      <c r="W190" s="12">
        <f>IF(V190&gt;=90,2,IF(V190&gt;=80,1,0))</f>
        <v>2</v>
      </c>
      <c r="X190" s="247">
        <v>28</v>
      </c>
      <c r="Y190" s="247">
        <v>68</v>
      </c>
      <c r="Z190" s="16">
        <f>F190+J190+L190+P190+T190+W190</f>
        <v>17</v>
      </c>
      <c r="AA190" s="16">
        <f>ROUND(Z190/$Z$2*100,0)</f>
        <v>85</v>
      </c>
    </row>
    <row r="191" spans="1:30" s="111" customFormat="1" ht="30" customHeight="1" x14ac:dyDescent="0.25">
      <c r="A191" s="261" t="s">
        <v>24</v>
      </c>
      <c r="B191" s="187">
        <v>189</v>
      </c>
      <c r="C191" s="172" t="s">
        <v>147</v>
      </c>
      <c r="D191" s="268" t="s">
        <v>333</v>
      </c>
      <c r="E191" s="137" t="s">
        <v>647</v>
      </c>
      <c r="F191" s="12">
        <f>IF(E191="23/24",2,0)</f>
        <v>2</v>
      </c>
      <c r="G191" s="136">
        <v>4</v>
      </c>
      <c r="H191" s="136">
        <v>1</v>
      </c>
      <c r="I191" s="278">
        <v>1</v>
      </c>
      <c r="J191" s="12">
        <f>IF(ABS((H191-I191)/I191)&lt;=0.1,2,IF(AND(ABS((H191-I191)/I191)&gt;0.1,ABS((H191-I191)/I191)&lt;=0.2),1,0))</f>
        <v>2</v>
      </c>
      <c r="K191" s="290">
        <v>86.666666666666671</v>
      </c>
      <c r="L191" s="12">
        <f>IF(K191&gt;90,4,IF(AND(K191&gt;80,K191&lt;=90),3,IF(AND(K191&gt;=50,K191&lt;=80),2,IF(AND(K191&gt;=10,K191&lt;50),1,0))))</f>
        <v>3</v>
      </c>
      <c r="M191" s="142">
        <v>2</v>
      </c>
      <c r="N191" s="223">
        <v>2</v>
      </c>
      <c r="O191" s="223">
        <v>2</v>
      </c>
      <c r="P191" s="147">
        <f>SUM(M191:O191)</f>
        <v>6</v>
      </c>
      <c r="Q191" s="297">
        <v>4</v>
      </c>
      <c r="R191" s="297">
        <v>3</v>
      </c>
      <c r="S191" s="304">
        <f>ROUND(R191/Q191*100,0)</f>
        <v>75</v>
      </c>
      <c r="T191" s="12">
        <f>IF(S191&gt;90,4,IF(AND(S191&gt;80,S191&lt;=90),3,IF(AND(S191&gt;=50,S191&lt;=80),2,IF(AND(S191&gt;=10,S191&lt;50),1,0))))</f>
        <v>2</v>
      </c>
      <c r="U191" s="136">
        <v>7</v>
      </c>
      <c r="V191" s="136">
        <v>100</v>
      </c>
      <c r="W191" s="12">
        <f>IF(V191&gt;=90,2,IF(V191&gt;=80,1,0))</f>
        <v>2</v>
      </c>
      <c r="X191" s="247">
        <v>0</v>
      </c>
      <c r="Y191" s="247">
        <v>35</v>
      </c>
      <c r="Z191" s="16">
        <f>F191+J191+L191+P191+T191+W191</f>
        <v>17</v>
      </c>
      <c r="AA191" s="16">
        <f>ROUND(Z191/$Z$2*100,0)</f>
        <v>85</v>
      </c>
    </row>
    <row r="192" spans="1:30" s="111" customFormat="1" ht="30" customHeight="1" x14ac:dyDescent="0.25">
      <c r="A192" s="261" t="s">
        <v>32</v>
      </c>
      <c r="B192" s="225">
        <v>190</v>
      </c>
      <c r="C192" s="176" t="s">
        <v>172</v>
      </c>
      <c r="D192" s="269" t="s">
        <v>380</v>
      </c>
      <c r="E192" s="137" t="s">
        <v>647</v>
      </c>
      <c r="F192" s="12">
        <f>IF(E192="23/24",2,0)</f>
        <v>2</v>
      </c>
      <c r="G192" s="136">
        <v>10</v>
      </c>
      <c r="H192" s="136">
        <v>1</v>
      </c>
      <c r="I192" s="249">
        <v>1</v>
      </c>
      <c r="J192" s="71">
        <f>IF(ABS((H192-I192)/I192)&lt;=0.1,2,IF(AND(ABS((H192-I192)/I192)&gt;0.1,ABS((H192-I192)/I192)&lt;=0.2),1,0))</f>
        <v>2</v>
      </c>
      <c r="K192" s="291">
        <v>83.3</v>
      </c>
      <c r="L192" s="12">
        <f>IF(K192&gt;90,4,IF(AND(K192&gt;80,K192&lt;=90),3,IF(AND(K192&gt;=50,K192&lt;=80),2,IF(AND(K192&gt;=10,K192&lt;50),1,0))))</f>
        <v>3</v>
      </c>
      <c r="M192" s="142">
        <v>2</v>
      </c>
      <c r="N192" s="223">
        <v>2</v>
      </c>
      <c r="O192" s="223">
        <v>2</v>
      </c>
      <c r="P192" s="147">
        <f>SUM(M192:O192)</f>
        <v>6</v>
      </c>
      <c r="Q192" s="136">
        <v>10</v>
      </c>
      <c r="R192" s="136">
        <v>8</v>
      </c>
      <c r="S192" s="63">
        <f>ROUND(R192/Q192*100,0)</f>
        <v>80</v>
      </c>
      <c r="T192" s="12">
        <f>IF(S192&gt;90,4,IF(AND(S192&gt;80,S192&lt;=90),3,IF(AND(S192&gt;=50,S192&lt;=80),2,IF(AND(S192&gt;=10,S192&lt;50),1,0))))</f>
        <v>2</v>
      </c>
      <c r="U192" s="136">
        <v>10</v>
      </c>
      <c r="V192" s="136">
        <v>100</v>
      </c>
      <c r="W192" s="12">
        <f>IF(V192&gt;=90,2,IF(V192&gt;=80,1,0))</f>
        <v>2</v>
      </c>
      <c r="X192" s="247">
        <v>0</v>
      </c>
      <c r="Y192" s="247">
        <v>78</v>
      </c>
      <c r="Z192" s="16">
        <f>F192+J192+L192+P192+T192+W192</f>
        <v>17</v>
      </c>
      <c r="AA192" s="16">
        <f>ROUND(Z192/$Z$2*100,0)</f>
        <v>85</v>
      </c>
    </row>
    <row r="193" spans="1:30" s="111" customFormat="1" ht="30" customHeight="1" x14ac:dyDescent="0.25">
      <c r="A193" s="76" t="s">
        <v>34</v>
      </c>
      <c r="B193" s="187">
        <v>191</v>
      </c>
      <c r="C193" s="138" t="s">
        <v>594</v>
      </c>
      <c r="D193" s="153" t="s">
        <v>431</v>
      </c>
      <c r="E193" s="137" t="s">
        <v>647</v>
      </c>
      <c r="F193" s="71">
        <f>IF(E193="23/24",2,0)</f>
        <v>2</v>
      </c>
      <c r="G193" s="136">
        <v>287</v>
      </c>
      <c r="H193" s="136">
        <v>13</v>
      </c>
      <c r="I193" s="148">
        <v>13</v>
      </c>
      <c r="J193" s="71">
        <f>IF(ABS((H193-I193)/I193)&lt;=0.1,2,IF(AND(ABS((H193-I193)/I193)&gt;0.1,ABS((H193-I193)/I193)&lt;=0.2),1,0))</f>
        <v>2</v>
      </c>
      <c r="K193" s="146">
        <v>78.3</v>
      </c>
      <c r="L193" s="71">
        <f>IF(K193&gt;90,4,IF(AND(K193&gt;80,K193&lt;=90),3,IF(AND(K193&gt;=50,K193&lt;=80),2,IF(AND(K193&gt;=10,K193&lt;50),1,0))))</f>
        <v>2</v>
      </c>
      <c r="M193" s="142">
        <v>2</v>
      </c>
      <c r="N193" s="223">
        <v>2</v>
      </c>
      <c r="O193" s="223">
        <v>2</v>
      </c>
      <c r="P193" s="147">
        <f>SUM(M193:O193)</f>
        <v>6</v>
      </c>
      <c r="Q193" s="136">
        <v>271</v>
      </c>
      <c r="R193" s="136">
        <v>241</v>
      </c>
      <c r="S193" s="63">
        <f>ROUND(R193/Q193*100,0)</f>
        <v>89</v>
      </c>
      <c r="T193" s="71">
        <f>IF(S193&gt;90,4,IF(AND(S193&gt;80,S193&lt;=90),3,IF(AND(S193&gt;=50,S193&lt;=80),2,IF(AND(S193&gt;=10,S193&lt;50),1,0))))</f>
        <v>3</v>
      </c>
      <c r="U193" s="136">
        <v>453</v>
      </c>
      <c r="V193" s="136">
        <v>99</v>
      </c>
      <c r="W193" s="12">
        <f>IF(V193&gt;=90,2,IF(V193&gt;=80,1,0))</f>
        <v>2</v>
      </c>
      <c r="X193" s="247">
        <v>57</v>
      </c>
      <c r="Y193" s="247">
        <v>449</v>
      </c>
      <c r="Z193" s="16">
        <f>F193+J193+L193+P193+T193+W193</f>
        <v>17</v>
      </c>
      <c r="AA193" s="16">
        <f>ROUND(Z193/$Z$2*100,0)</f>
        <v>85</v>
      </c>
    </row>
    <row r="194" spans="1:30" s="111" customFormat="1" ht="30" customHeight="1" x14ac:dyDescent="0.25">
      <c r="A194" s="76" t="s">
        <v>34</v>
      </c>
      <c r="B194" s="225">
        <v>192</v>
      </c>
      <c r="C194" s="138" t="s">
        <v>622</v>
      </c>
      <c r="D194" s="153" t="s">
        <v>429</v>
      </c>
      <c r="E194" s="137" t="s">
        <v>647</v>
      </c>
      <c r="F194" s="71">
        <f>IF(E194="23/24",2,0)</f>
        <v>2</v>
      </c>
      <c r="G194" s="136">
        <v>276</v>
      </c>
      <c r="H194" s="136">
        <v>12</v>
      </c>
      <c r="I194" s="148">
        <v>12</v>
      </c>
      <c r="J194" s="71">
        <f>IF(ABS((H194-I194)/I194)&lt;=0.1,2,IF(AND(ABS((H194-I194)/I194)&gt;0.1,ABS((H194-I194)/I194)&lt;=0.2),1,0))</f>
        <v>2</v>
      </c>
      <c r="K194" s="146">
        <v>85</v>
      </c>
      <c r="L194" s="71">
        <f>IF(K194&gt;90,4,IF(AND(K194&gt;80,K194&lt;=90),3,IF(AND(K194&gt;=50,K194&lt;=80),2,IF(AND(K194&gt;=10,K194&lt;50),1,0))))</f>
        <v>3</v>
      </c>
      <c r="M194" s="142">
        <v>2</v>
      </c>
      <c r="N194" s="223">
        <v>2</v>
      </c>
      <c r="O194" s="223">
        <v>2</v>
      </c>
      <c r="P194" s="147">
        <f>SUM(M194:O194)</f>
        <v>6</v>
      </c>
      <c r="Q194" s="136">
        <v>270</v>
      </c>
      <c r="R194" s="136">
        <v>147</v>
      </c>
      <c r="S194" s="63">
        <f>ROUND(R194/Q194*100,0)</f>
        <v>54</v>
      </c>
      <c r="T194" s="71">
        <f>IF(S194&gt;90,4,IF(AND(S194&gt;80,S194&lt;=90),3,IF(AND(S194&gt;=50,S194&lt;=80),2,IF(AND(S194&gt;=10,S194&lt;50),1,0))))</f>
        <v>2</v>
      </c>
      <c r="U194" s="136">
        <v>401</v>
      </c>
      <c r="V194" s="136">
        <v>99</v>
      </c>
      <c r="W194" s="12">
        <f>IF(V194&gt;=90,2,IF(V194&gt;=80,1,0))</f>
        <v>2</v>
      </c>
      <c r="X194" s="247">
        <v>62</v>
      </c>
      <c r="Y194" s="247">
        <v>426</v>
      </c>
      <c r="Z194" s="16">
        <f>F194+J194+L194+P194+T194+W194</f>
        <v>17</v>
      </c>
      <c r="AA194" s="16">
        <f>ROUND(Z194/$Z$2*100,0)</f>
        <v>85</v>
      </c>
    </row>
    <row r="195" spans="1:30" s="111" customFormat="1" ht="30" customHeight="1" x14ac:dyDescent="0.25">
      <c r="A195" s="261" t="s">
        <v>17</v>
      </c>
      <c r="B195" s="187">
        <v>193</v>
      </c>
      <c r="C195" s="172" t="s">
        <v>0</v>
      </c>
      <c r="D195" s="268" t="s">
        <v>272</v>
      </c>
      <c r="E195" s="137" t="s">
        <v>647</v>
      </c>
      <c r="F195" s="12">
        <f>IF(E195="23/24",2,0)</f>
        <v>2</v>
      </c>
      <c r="G195" s="136">
        <v>143</v>
      </c>
      <c r="H195" s="136">
        <v>8</v>
      </c>
      <c r="I195" s="148">
        <v>8</v>
      </c>
      <c r="J195" s="12">
        <f>IF(ABS((H195-I195)/I195)&lt;=0.1,2,IF(AND(ABS((H195-I195)/I195)&gt;0.1,ABS((H195-I195)/I195)&lt;=0.2),1,0))</f>
        <v>2</v>
      </c>
      <c r="K195" s="292">
        <v>96.7</v>
      </c>
      <c r="L195" s="12">
        <f>IF(K195&gt;90,4,IF(AND(K195&gt;80,K195&lt;=90),3,IF(AND(K195&gt;=50,K195&lt;=80),2,IF(AND(K195&gt;=10,K195&lt;50),1,0))))</f>
        <v>4</v>
      </c>
      <c r="M195" s="142">
        <v>1</v>
      </c>
      <c r="N195" s="223">
        <v>0</v>
      </c>
      <c r="O195" s="223">
        <v>0</v>
      </c>
      <c r="P195" s="147">
        <f>SUM(M195:O195)</f>
        <v>1</v>
      </c>
      <c r="Q195" s="297">
        <v>140</v>
      </c>
      <c r="R195" s="297">
        <v>140</v>
      </c>
      <c r="S195" s="304">
        <f>ROUND(R195/Q195*100,0)</f>
        <v>100</v>
      </c>
      <c r="T195" s="12">
        <f>IF(S195&gt;90,4,IF(AND(S195&gt;80,S195&lt;=90),3,IF(AND(S195&gt;=50,S195&lt;=80),2,IF(AND(S195&gt;=10,S195&lt;50),1,0))))</f>
        <v>4</v>
      </c>
      <c r="U195" s="136">
        <v>255</v>
      </c>
      <c r="V195" s="136">
        <v>100</v>
      </c>
      <c r="W195" s="12">
        <f>IF(V195&gt;=90,2,IF(V195&gt;=80,1,0))</f>
        <v>2</v>
      </c>
      <c r="X195" s="136">
        <v>37</v>
      </c>
      <c r="Y195" s="136">
        <v>70</v>
      </c>
      <c r="Z195" s="16">
        <f>F195+J195+L195+P195+T195+W195</f>
        <v>15</v>
      </c>
      <c r="AA195" s="16">
        <f>ROUND(Z195/$Z$2*100,0)</f>
        <v>75</v>
      </c>
    </row>
    <row r="196" spans="1:30" s="111" customFormat="1" ht="30" customHeight="1" x14ac:dyDescent="0.25">
      <c r="A196" s="261" t="s">
        <v>20</v>
      </c>
      <c r="B196" s="225">
        <v>194</v>
      </c>
      <c r="C196" s="172" t="s">
        <v>592</v>
      </c>
      <c r="D196" s="268" t="s">
        <v>314</v>
      </c>
      <c r="E196" s="137" t="s">
        <v>647</v>
      </c>
      <c r="F196" s="12">
        <f>IF(E196="23/24",2,0)</f>
        <v>2</v>
      </c>
      <c r="G196" s="136">
        <v>16</v>
      </c>
      <c r="H196" s="136">
        <v>1</v>
      </c>
      <c r="I196" s="272">
        <v>1</v>
      </c>
      <c r="J196" s="12">
        <f>IF(ABS((H196-I196)/I196)&lt;=0.1,2,IF(AND(ABS((H196-I196)/I196)&gt;0.1,ABS((H196-I196)/I196)&lt;=0.2),1,0))</f>
        <v>2</v>
      </c>
      <c r="K196" s="290">
        <v>90</v>
      </c>
      <c r="L196" s="12">
        <f>IF(K196&gt;90,4,IF(AND(K196&gt;80,K196&lt;=90),3,IF(AND(K196&gt;=50,K196&lt;=80),2,IF(AND(K196&gt;=10,K196&lt;50),1,0))))</f>
        <v>3</v>
      </c>
      <c r="M196" s="142">
        <v>1</v>
      </c>
      <c r="N196" s="223">
        <v>1</v>
      </c>
      <c r="O196" s="223">
        <v>1</v>
      </c>
      <c r="P196" s="147">
        <f>SUM(M196:O196)</f>
        <v>3</v>
      </c>
      <c r="Q196" s="136">
        <v>14</v>
      </c>
      <c r="R196" s="136">
        <v>12</v>
      </c>
      <c r="S196" s="304">
        <f>ROUND(R196/Q196*100,0)</f>
        <v>86</v>
      </c>
      <c r="T196" s="12">
        <f>IF(S196&gt;90,4,IF(AND(S196&gt;80,S196&lt;=90),3,IF(AND(S196&gt;=50,S196&lt;=80),2,IF(AND(S196&gt;=10,S196&lt;50),1,0))))</f>
        <v>3</v>
      </c>
      <c r="U196" s="136">
        <v>15</v>
      </c>
      <c r="V196" s="136">
        <v>100</v>
      </c>
      <c r="W196" s="12">
        <f>IF(V196&gt;=90,2,IF(V196&gt;=80,1,0))</f>
        <v>2</v>
      </c>
      <c r="X196" s="136">
        <v>2</v>
      </c>
      <c r="Y196" s="136">
        <v>32</v>
      </c>
      <c r="Z196" s="16">
        <f>F196+J196+L196+P196+T196+W196</f>
        <v>15</v>
      </c>
      <c r="AA196" s="16">
        <f>ROUND(Z196/$Z$2*100,0)</f>
        <v>75</v>
      </c>
    </row>
    <row r="197" spans="1:30" s="111" customFormat="1" ht="30" customHeight="1" x14ac:dyDescent="0.25">
      <c r="A197" s="261" t="s">
        <v>21</v>
      </c>
      <c r="B197" s="187">
        <v>195</v>
      </c>
      <c r="C197" s="172" t="s">
        <v>628</v>
      </c>
      <c r="D197" s="268" t="s">
        <v>319</v>
      </c>
      <c r="E197" s="137" t="s">
        <v>647</v>
      </c>
      <c r="F197" s="12">
        <f>IF(E197="23/24",2,0)</f>
        <v>2</v>
      </c>
      <c r="G197" s="136">
        <v>51</v>
      </c>
      <c r="H197" s="136">
        <v>3</v>
      </c>
      <c r="I197" s="177">
        <v>1</v>
      </c>
      <c r="J197" s="12">
        <f>IF(ABS((H197-I197)/I197)&lt;=0.1,2,IF(AND(ABS((H197-I197)/I197)&gt;0.1,ABS((H197-I197)/I197)&lt;=0.2),1,0))</f>
        <v>0</v>
      </c>
      <c r="K197" s="292">
        <v>93.3</v>
      </c>
      <c r="L197" s="12">
        <f>IF(K197&gt;90,4,IF(AND(K197&gt;80,K197&lt;=90),3,IF(AND(K197&gt;=50,K197&lt;=80),2,IF(AND(K197&gt;=10,K197&lt;50),1,0))))</f>
        <v>4</v>
      </c>
      <c r="M197" s="142">
        <v>1</v>
      </c>
      <c r="N197" s="223">
        <v>1</v>
      </c>
      <c r="O197" s="223">
        <v>1</v>
      </c>
      <c r="P197" s="147">
        <f>SUM(M197:O197)</f>
        <v>3</v>
      </c>
      <c r="Q197" s="297">
        <v>51</v>
      </c>
      <c r="R197" s="297">
        <v>50</v>
      </c>
      <c r="S197" s="304">
        <f>ROUND(R197/Q197*100,0)</f>
        <v>98</v>
      </c>
      <c r="T197" s="12">
        <f>IF(S197&gt;90,4,IF(AND(S197&gt;80,S197&lt;=90),3,IF(AND(S197&gt;=50,S197&lt;=80),2,IF(AND(S197&gt;=10,S197&lt;50),1,0))))</f>
        <v>4</v>
      </c>
      <c r="U197" s="136">
        <v>87</v>
      </c>
      <c r="V197" s="136">
        <v>100</v>
      </c>
      <c r="W197" s="12">
        <f>IF(V197&gt;=90,2,IF(V197&gt;=80,1,0))</f>
        <v>2</v>
      </c>
      <c r="X197" s="136">
        <v>6</v>
      </c>
      <c r="Y197" s="136">
        <v>207</v>
      </c>
      <c r="Z197" s="16">
        <f>F197+J197+L197+P197+T197+W197</f>
        <v>15</v>
      </c>
      <c r="AA197" s="16">
        <f>ROUND(Z197/$Z$2*100,0)</f>
        <v>75</v>
      </c>
    </row>
    <row r="198" spans="1:30" s="111" customFormat="1" ht="30" customHeight="1" x14ac:dyDescent="0.25">
      <c r="A198" s="261" t="s">
        <v>21</v>
      </c>
      <c r="B198" s="225">
        <v>196</v>
      </c>
      <c r="C198" s="172" t="s">
        <v>118</v>
      </c>
      <c r="D198" s="268" t="s">
        <v>316</v>
      </c>
      <c r="E198" s="270" t="s">
        <v>647</v>
      </c>
      <c r="F198" s="12">
        <f>IF(E198="23/24",2,0)</f>
        <v>2</v>
      </c>
      <c r="G198" s="136">
        <v>21</v>
      </c>
      <c r="H198" s="136">
        <v>1</v>
      </c>
      <c r="I198" s="177">
        <v>1</v>
      </c>
      <c r="J198" s="12">
        <f>IF(ABS((H198-I198)/I198)&lt;=0.1,2,IF(AND(ABS((H198-I198)/I198)&gt;0.1,ABS((H198-I198)/I198)&lt;=0.2),1,0))</f>
        <v>2</v>
      </c>
      <c r="K198" s="292">
        <v>80</v>
      </c>
      <c r="L198" s="12">
        <f>IF(K198&gt;90,4,IF(AND(K198&gt;80,K198&lt;=90),3,IF(AND(K198&gt;=50,K198&lt;=80),2,IF(AND(K198&gt;=10,K198&lt;50),1,0))))</f>
        <v>2</v>
      </c>
      <c r="M198" s="142">
        <v>2</v>
      </c>
      <c r="N198" s="223">
        <v>2</v>
      </c>
      <c r="O198" s="223">
        <v>2</v>
      </c>
      <c r="P198" s="147">
        <f>SUM(M198:O198)</f>
        <v>6</v>
      </c>
      <c r="Q198" s="297">
        <v>21</v>
      </c>
      <c r="R198" s="297">
        <v>6</v>
      </c>
      <c r="S198" s="304">
        <f>ROUND(R198/Q198*100,0)</f>
        <v>29</v>
      </c>
      <c r="T198" s="12">
        <f>IF(S198&gt;90,4,IF(AND(S198&gt;80,S198&lt;=90),3,IF(AND(S198&gt;=50,S198&lt;=80),2,IF(AND(S198&gt;=10,S198&lt;50),1,0))))</f>
        <v>1</v>
      </c>
      <c r="U198" s="136">
        <v>27</v>
      </c>
      <c r="V198" s="136">
        <v>100</v>
      </c>
      <c r="W198" s="12">
        <f>IF(V198&gt;=90,2,IF(V198&gt;=80,1,0))</f>
        <v>2</v>
      </c>
      <c r="X198" s="136">
        <v>1</v>
      </c>
      <c r="Y198" s="136">
        <v>35</v>
      </c>
      <c r="Z198" s="16">
        <f>F198+J198+L198+P198+T198+W198</f>
        <v>15</v>
      </c>
      <c r="AA198" s="16">
        <f>ROUND(Z198/$Z$2*100,0)</f>
        <v>75</v>
      </c>
    </row>
    <row r="199" spans="1:30" s="110" customFormat="1" ht="30" customHeight="1" x14ac:dyDescent="0.25">
      <c r="A199" s="261" t="s">
        <v>18</v>
      </c>
      <c r="B199" s="187">
        <v>197</v>
      </c>
      <c r="C199" s="172" t="s">
        <v>661</v>
      </c>
      <c r="D199" s="268" t="s">
        <v>662</v>
      </c>
      <c r="E199" s="137" t="s">
        <v>647</v>
      </c>
      <c r="F199" s="12">
        <f>IF(E199="23/24",2,0)</f>
        <v>2</v>
      </c>
      <c r="G199" s="136">
        <v>161</v>
      </c>
      <c r="H199" s="136">
        <v>9</v>
      </c>
      <c r="I199" s="272">
        <v>9</v>
      </c>
      <c r="J199" s="12">
        <f>IF(ABS((H199-I199)/I199)&lt;=0.1,2,IF(AND(ABS((H199-I199)/I199)&gt;0.1,ABS((H199-I199)/I199)&lt;=0.2),1,0))</f>
        <v>2</v>
      </c>
      <c r="K199" s="146">
        <v>98.3</v>
      </c>
      <c r="L199" s="12">
        <f>IF(K199&gt;90,4,IF(AND(K199&gt;80,K199&lt;=90),3,IF(AND(K199&gt;=50,K199&lt;=80),2,IF(AND(K199&gt;=10,K199&lt;50),1,0))))</f>
        <v>4</v>
      </c>
      <c r="M199" s="142">
        <v>0</v>
      </c>
      <c r="N199" s="223">
        <v>0</v>
      </c>
      <c r="O199" s="223">
        <v>0</v>
      </c>
      <c r="P199" s="147">
        <f>SUM(M199:O199)</f>
        <v>0</v>
      </c>
      <c r="Q199" s="113">
        <v>161</v>
      </c>
      <c r="R199" s="113">
        <v>157</v>
      </c>
      <c r="S199" s="304">
        <f>ROUND(R199/Q199*100,0)</f>
        <v>98</v>
      </c>
      <c r="T199" s="12">
        <f>IF(S199&gt;90,4,IF(AND(S199&gt;80,S199&lt;=90),3,IF(AND(S199&gt;=50,S199&lt;=80),2,IF(AND(S199&gt;=10,S199&lt;50),1,0))))</f>
        <v>4</v>
      </c>
      <c r="U199" s="136">
        <v>164</v>
      </c>
      <c r="V199" s="136">
        <v>100</v>
      </c>
      <c r="W199" s="12">
        <f>IF(V199&gt;=90,2,IF(V199&gt;=80,1,0))</f>
        <v>2</v>
      </c>
      <c r="X199" s="307">
        <v>44</v>
      </c>
      <c r="Y199" s="307">
        <v>195</v>
      </c>
      <c r="Z199" s="16">
        <f>F199+J199+L199+P199+T199+W199</f>
        <v>14</v>
      </c>
      <c r="AA199" s="16">
        <f>ROUND(Z199/$Z$2*100,0)</f>
        <v>70</v>
      </c>
      <c r="AD199" s="111"/>
    </row>
    <row r="200" spans="1:30" s="110" customFormat="1" ht="30" customHeight="1" x14ac:dyDescent="0.25">
      <c r="A200" s="261" t="s">
        <v>18</v>
      </c>
      <c r="B200" s="225">
        <v>198</v>
      </c>
      <c r="C200" s="172" t="s">
        <v>242</v>
      </c>
      <c r="D200" s="268" t="s">
        <v>296</v>
      </c>
      <c r="E200" s="137" t="s">
        <v>647</v>
      </c>
      <c r="F200" s="12">
        <f>IF(E200="23/24",2,0)</f>
        <v>2</v>
      </c>
      <c r="G200" s="136">
        <v>6</v>
      </c>
      <c r="H200" s="136">
        <v>1</v>
      </c>
      <c r="I200" s="272">
        <v>1</v>
      </c>
      <c r="J200" s="12">
        <f>IF(ABS((H200-I200)/I200)&lt;=0.1,2,IF(AND(ABS((H200-I200)/I200)&gt;0.1,ABS((H200-I200)/I200)&lt;=0.2),1,0))</f>
        <v>2</v>
      </c>
      <c r="K200" s="146">
        <v>93.333333333333329</v>
      </c>
      <c r="L200" s="12">
        <f>IF(K200&gt;90,4,IF(AND(K200&gt;80,K200&lt;=90),3,IF(AND(K200&gt;=50,K200&lt;=80),2,IF(AND(K200&gt;=10,K200&lt;50),1,0))))</f>
        <v>4</v>
      </c>
      <c r="M200" s="142">
        <v>0</v>
      </c>
      <c r="N200" s="223">
        <v>0</v>
      </c>
      <c r="O200" s="223">
        <v>0</v>
      </c>
      <c r="P200" s="147">
        <f>SUM(M200:O200)</f>
        <v>0</v>
      </c>
      <c r="Q200" s="113">
        <v>5</v>
      </c>
      <c r="R200" s="113">
        <v>5</v>
      </c>
      <c r="S200" s="304">
        <f>ROUND(R200/Q200*100,0)</f>
        <v>100</v>
      </c>
      <c r="T200" s="12">
        <f>IF(S200&gt;90,4,IF(AND(S200&gt;80,S200&lt;=90),3,IF(AND(S200&gt;=50,S200&lt;=80),2,IF(AND(S200&gt;=10,S200&lt;50),1,0))))</f>
        <v>4</v>
      </c>
      <c r="U200" s="136">
        <v>6</v>
      </c>
      <c r="V200" s="136">
        <v>100</v>
      </c>
      <c r="W200" s="12">
        <f>IF(V200&gt;=90,2,IF(V200&gt;=80,1,0))</f>
        <v>2</v>
      </c>
      <c r="X200" s="297">
        <v>0</v>
      </c>
      <c r="Y200" s="297">
        <v>18</v>
      </c>
      <c r="Z200" s="16">
        <f>F200+J200+L200+P200+T200+W200</f>
        <v>14</v>
      </c>
      <c r="AA200" s="16">
        <f>ROUND(Z200/$Z$2*100,0)</f>
        <v>70</v>
      </c>
      <c r="AD200" s="111"/>
    </row>
    <row r="201" spans="1:30" s="110" customFormat="1" ht="30" customHeight="1" x14ac:dyDescent="0.25">
      <c r="A201" s="76" t="s">
        <v>34</v>
      </c>
      <c r="B201" s="187">
        <v>199</v>
      </c>
      <c r="C201" s="138" t="s">
        <v>239</v>
      </c>
      <c r="D201" s="153" t="s">
        <v>437</v>
      </c>
      <c r="E201" s="137" t="s">
        <v>647</v>
      </c>
      <c r="F201" s="71">
        <f>IF(E201="23/24",2,0)</f>
        <v>2</v>
      </c>
      <c r="G201" s="136">
        <v>314</v>
      </c>
      <c r="H201" s="136">
        <v>14</v>
      </c>
      <c r="I201" s="148">
        <v>14</v>
      </c>
      <c r="J201" s="71">
        <f>IF(ABS((H201-I201)/I201)&lt;=0.1,2,IF(AND(ABS((H201-I201)/I201)&gt;0.1,ABS((H201-I201)/I201)&lt;=0.2),1,0))</f>
        <v>2</v>
      </c>
      <c r="K201" s="146">
        <v>90</v>
      </c>
      <c r="L201" s="71">
        <f>IF(K201&gt;90,4,IF(AND(K201&gt;80,K201&lt;=90),3,IF(AND(K201&gt;=50,K201&lt;=80),2,IF(AND(K201&gt;=10,K201&lt;50),1,0))))</f>
        <v>3</v>
      </c>
      <c r="M201" s="142">
        <v>2</v>
      </c>
      <c r="N201" s="223">
        <v>2</v>
      </c>
      <c r="O201" s="223">
        <v>0</v>
      </c>
      <c r="P201" s="147">
        <f>SUM(M201:O201)</f>
        <v>4</v>
      </c>
      <c r="Q201" s="136">
        <v>309</v>
      </c>
      <c r="R201" s="136">
        <v>113</v>
      </c>
      <c r="S201" s="63">
        <f>ROUND(R201/Q201*100,0)</f>
        <v>37</v>
      </c>
      <c r="T201" s="71">
        <f>IF(S201&gt;90,4,IF(AND(S201&gt;80,S201&lt;=90),3,IF(AND(S201&gt;=50,S201&lt;=80),2,IF(AND(S201&gt;=10,S201&lt;50),1,0))))</f>
        <v>1</v>
      </c>
      <c r="U201" s="136">
        <v>442</v>
      </c>
      <c r="V201" s="136">
        <v>100</v>
      </c>
      <c r="W201" s="12">
        <f>IF(V201&gt;=90,2,IF(V201&gt;=80,1,0))</f>
        <v>2</v>
      </c>
      <c r="X201" s="247">
        <v>90</v>
      </c>
      <c r="Y201" s="247">
        <v>131</v>
      </c>
      <c r="Z201" s="16">
        <f>F201+J201+L201+P201+T201+W201</f>
        <v>14</v>
      </c>
      <c r="AA201" s="16">
        <f>ROUND(Z201/$Z$2*100,0)</f>
        <v>70</v>
      </c>
      <c r="AD201" s="111"/>
    </row>
    <row r="202" spans="1:30" s="110" customFormat="1" ht="30" customHeight="1" x14ac:dyDescent="0.25">
      <c r="A202" s="76" t="s">
        <v>34</v>
      </c>
      <c r="B202" s="225">
        <v>200</v>
      </c>
      <c r="C202" s="138" t="s">
        <v>612</v>
      </c>
      <c r="D202" s="153" t="s">
        <v>441</v>
      </c>
      <c r="E202" s="137" t="s">
        <v>647</v>
      </c>
      <c r="F202" s="71">
        <f>IF(E202="23/24",2,0)</f>
        <v>2</v>
      </c>
      <c r="G202" s="136">
        <v>285</v>
      </c>
      <c r="H202" s="136">
        <v>12</v>
      </c>
      <c r="I202" s="148">
        <v>12</v>
      </c>
      <c r="J202" s="71">
        <f>IF(ABS((H202-I202)/I202)&lt;=0.1,2,IF(AND(ABS((H202-I202)/I202)&gt;0.1,ABS((H202-I202)/I202)&lt;=0.2),1,0))</f>
        <v>2</v>
      </c>
      <c r="K202" s="146">
        <v>75</v>
      </c>
      <c r="L202" s="71">
        <f>IF(K202&gt;90,4,IF(AND(K202&gt;80,K202&lt;=90),3,IF(AND(K202&gt;=50,K202&lt;=80),2,IF(AND(K202&gt;=10,K202&lt;50),1,0))))</f>
        <v>2</v>
      </c>
      <c r="M202" s="142">
        <v>1</v>
      </c>
      <c r="N202" s="223">
        <v>1</v>
      </c>
      <c r="O202" s="223">
        <v>1</v>
      </c>
      <c r="P202" s="147">
        <f>SUM(M202:O202)</f>
        <v>3</v>
      </c>
      <c r="Q202" s="136">
        <v>268</v>
      </c>
      <c r="R202" s="136">
        <v>137</v>
      </c>
      <c r="S202" s="63">
        <f>ROUND(R202/Q202*100,0)</f>
        <v>51</v>
      </c>
      <c r="T202" s="71">
        <f>IF(S202&gt;90,4,IF(AND(S202&gt;80,S202&lt;=90),3,IF(AND(S202&gt;=50,S202&lt;=80),2,IF(AND(S202&gt;=10,S202&lt;50),1,0))))</f>
        <v>2</v>
      </c>
      <c r="U202" s="136">
        <v>455</v>
      </c>
      <c r="V202" s="136">
        <v>100</v>
      </c>
      <c r="W202" s="12">
        <f>IF(V202&gt;=90,2,IF(V202&gt;=80,1,0))</f>
        <v>2</v>
      </c>
      <c r="X202" s="247">
        <v>110</v>
      </c>
      <c r="Y202" s="247">
        <v>111</v>
      </c>
      <c r="Z202" s="16">
        <f>F202+J202+L202+P202+T202+W202</f>
        <v>13</v>
      </c>
      <c r="AA202" s="16">
        <f>ROUND(Z202/$Z$2*100,0)</f>
        <v>65</v>
      </c>
      <c r="AD202" s="111"/>
    </row>
    <row r="203" spans="1:30" s="110" customFormat="1" ht="30" customHeight="1" x14ac:dyDescent="0.25">
      <c r="A203" s="261" t="s">
        <v>19</v>
      </c>
      <c r="B203" s="187">
        <v>201</v>
      </c>
      <c r="C203" s="172" t="s">
        <v>14</v>
      </c>
      <c r="D203" s="268" t="s">
        <v>300</v>
      </c>
      <c r="E203" s="137" t="s">
        <v>647</v>
      </c>
      <c r="F203" s="12">
        <f>IF(E203="23/24",2,0)</f>
        <v>2</v>
      </c>
      <c r="G203" s="136">
        <v>11</v>
      </c>
      <c r="H203" s="136">
        <v>1</v>
      </c>
      <c r="I203" s="177">
        <v>1</v>
      </c>
      <c r="J203" s="12">
        <f>IF(ABS((H203-I203)/I203)&lt;=0.1,2,IF(AND(ABS((H203-I203)/I203)&gt;0.1,ABS((H203-I203)/I203)&lt;=0.2),1,0))</f>
        <v>2</v>
      </c>
      <c r="K203" s="295">
        <v>100</v>
      </c>
      <c r="L203" s="12">
        <f>IF(K203&gt;90,4,IF(AND(K203&gt;80,K203&lt;=90),3,IF(AND(K203&gt;=50,K203&lt;=80),2,IF(AND(K203&gt;=10,K203&lt;50),1,0))))</f>
        <v>4</v>
      </c>
      <c r="M203" s="142">
        <v>0</v>
      </c>
      <c r="N203" s="223">
        <v>0</v>
      </c>
      <c r="O203" s="223">
        <v>0</v>
      </c>
      <c r="P203" s="147">
        <f>SUM(M203:O203)</f>
        <v>0</v>
      </c>
      <c r="Q203" s="136">
        <v>11</v>
      </c>
      <c r="R203" s="136">
        <v>9</v>
      </c>
      <c r="S203" s="304">
        <f>ROUND(R203/Q203*100,0)</f>
        <v>82</v>
      </c>
      <c r="T203" s="12">
        <f>IF(S203&gt;90,4,IF(AND(S203&gt;80,S203&lt;=90),3,IF(AND(S203&gt;=50,S203&lt;=80),2,IF(AND(S203&gt;=10,S203&lt;50),1,0))))</f>
        <v>3</v>
      </c>
      <c r="U203" s="136">
        <v>9</v>
      </c>
      <c r="V203" s="136">
        <v>100</v>
      </c>
      <c r="W203" s="12">
        <f>IF(V203&gt;=90,2,IF(V203&gt;=80,1,0))</f>
        <v>2</v>
      </c>
      <c r="X203" s="136">
        <v>0</v>
      </c>
      <c r="Y203" s="136">
        <v>0</v>
      </c>
      <c r="Z203" s="16">
        <f>F203+J203+L203+P203+T203+W203</f>
        <v>13</v>
      </c>
      <c r="AA203" s="16">
        <f>ROUND(Z203/$Z$2*100,0)</f>
        <v>65</v>
      </c>
      <c r="AD203" s="111"/>
    </row>
    <row r="204" spans="1:30" s="110" customFormat="1" ht="30" customHeight="1" x14ac:dyDescent="0.25">
      <c r="A204" s="76" t="s">
        <v>34</v>
      </c>
      <c r="B204" s="225">
        <v>202</v>
      </c>
      <c r="C204" s="138" t="s">
        <v>610</v>
      </c>
      <c r="D204" s="153" t="s">
        <v>434</v>
      </c>
      <c r="E204" s="137" t="s">
        <v>647</v>
      </c>
      <c r="F204" s="71">
        <f>IF(E204="23/24",2,0)</f>
        <v>2</v>
      </c>
      <c r="G204" s="136">
        <v>302</v>
      </c>
      <c r="H204" s="136">
        <v>13</v>
      </c>
      <c r="I204" s="148">
        <v>13</v>
      </c>
      <c r="J204" s="71">
        <f>IF(ABS((H204-I204)/I204)&lt;=0.1,2,IF(AND(ABS((H204-I204)/I204)&gt;0.1,ABS((H204-I204)/I204)&lt;=0.2),1,0))</f>
        <v>2</v>
      </c>
      <c r="K204" s="146">
        <v>88.3</v>
      </c>
      <c r="L204" s="71">
        <f>IF(K204&gt;90,4,IF(AND(K204&gt;80,K204&lt;=90),3,IF(AND(K204&gt;=50,K204&lt;=80),2,IF(AND(K204&gt;=10,K204&lt;50),1,0))))</f>
        <v>3</v>
      </c>
      <c r="M204" s="142">
        <v>0</v>
      </c>
      <c r="N204" s="223">
        <v>0</v>
      </c>
      <c r="O204" s="223">
        <v>0</v>
      </c>
      <c r="P204" s="147">
        <f>SUM(M204:O204)</f>
        <v>0</v>
      </c>
      <c r="Q204" s="136">
        <v>294</v>
      </c>
      <c r="R204" s="136">
        <v>194</v>
      </c>
      <c r="S204" s="63">
        <f>ROUND(R204/Q204*100,0)</f>
        <v>66</v>
      </c>
      <c r="T204" s="71">
        <f>IF(S204&gt;90,4,IF(AND(S204&gt;80,S204&lt;=90),3,IF(AND(S204&gt;=50,S204&lt;=80),2,IF(AND(S204&gt;=10,S204&lt;50),1,0))))</f>
        <v>2</v>
      </c>
      <c r="U204" s="136">
        <v>474</v>
      </c>
      <c r="V204" s="136">
        <v>100</v>
      </c>
      <c r="W204" s="12">
        <f t="shared" ref="W203:W204" si="0">IF(V204&gt;=90,2,IF(V204&gt;=80,1,0))</f>
        <v>2</v>
      </c>
      <c r="X204" s="247">
        <v>52</v>
      </c>
      <c r="Y204" s="247">
        <v>143</v>
      </c>
      <c r="Z204" s="16">
        <f>F204+J204+L204+P204+T204+W204</f>
        <v>11</v>
      </c>
      <c r="AA204" s="16">
        <f>ROUND(Z204/$Z$2*100,0)</f>
        <v>55</v>
      </c>
      <c r="AD204" s="111"/>
    </row>
  </sheetData>
  <autoFilter ref="A1:EZ204"/>
  <sortState ref="A1:AA204">
    <sortCondition descending="1" ref="AA3"/>
  </sortState>
  <phoneticPr fontId="11" type="noConversion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0" tint="-0.14999847407452621"/>
  </sheetPr>
  <dimension ref="A1:AA16"/>
  <sheetViews>
    <sheetView zoomScale="60" zoomScaleNormal="60" zoomScalePageLayoutView="85" workbookViewId="0">
      <pane xSplit="3" ySplit="2" topLeftCell="D12" activePane="bottomRight" state="frozen"/>
      <selection activeCell="I25" sqref="I25"/>
      <selection pane="topRight" activeCell="I25" sqref="I25"/>
      <selection pane="bottomLeft" activeCell="I25" sqref="I25"/>
      <selection pane="bottomRight" activeCell="X48" sqref="X48"/>
    </sheetView>
  </sheetViews>
  <sheetFormatPr defaultColWidth="8.85546875" defaultRowHeight="15" x14ac:dyDescent="0.25"/>
  <cols>
    <col min="1" max="1" width="25.42578125" customWidth="1"/>
    <col min="2" max="2" width="4.140625" customWidth="1"/>
    <col min="3" max="3" width="28.7109375" customWidth="1"/>
    <col min="4" max="4" width="26.140625" customWidth="1"/>
    <col min="5" max="5" width="20.85546875" customWidth="1"/>
    <col min="6" max="6" width="5.7109375" bestFit="1" customWidth="1"/>
    <col min="7" max="7" width="13.85546875" bestFit="1" customWidth="1"/>
    <col min="8" max="9" width="11.85546875" bestFit="1" customWidth="1"/>
    <col min="10" max="10" width="5.7109375" bestFit="1" customWidth="1"/>
    <col min="11" max="11" width="12.85546875" customWidth="1"/>
    <col min="12" max="12" width="5.7109375" bestFit="1" customWidth="1"/>
    <col min="13" max="13" width="15.5703125" customWidth="1"/>
    <col min="14" max="14" width="16.7109375" customWidth="1"/>
    <col min="15" max="15" width="14.85546875" customWidth="1"/>
    <col min="16" max="16" width="6" customWidth="1"/>
    <col min="17" max="17" width="14.85546875" bestFit="1" customWidth="1"/>
    <col min="18" max="18" width="14.85546875" customWidth="1"/>
    <col min="19" max="19" width="9.42578125" bestFit="1" customWidth="1"/>
    <col min="20" max="20" width="5.7109375" bestFit="1" customWidth="1"/>
    <col min="21" max="21" width="11.28515625" bestFit="1" customWidth="1"/>
    <col min="22" max="22" width="15.140625" customWidth="1"/>
    <col min="23" max="23" width="5.85546875" customWidth="1"/>
    <col min="24" max="25" width="13.28515625" bestFit="1" customWidth="1"/>
    <col min="26" max="26" width="7.85546875" customWidth="1"/>
    <col min="27" max="27" width="7.42578125" customWidth="1"/>
  </cols>
  <sheetData>
    <row r="1" spans="1:27" s="1" customFormat="1" ht="120" x14ac:dyDescent="0.25">
      <c r="A1" s="2" t="s">
        <v>35</v>
      </c>
      <c r="B1" s="3"/>
      <c r="C1" s="4" t="s">
        <v>36</v>
      </c>
      <c r="D1" s="4" t="s">
        <v>265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655</v>
      </c>
      <c r="N1" s="5" t="s">
        <v>656</v>
      </c>
      <c r="O1" s="5" t="s">
        <v>657</v>
      </c>
      <c r="P1" s="11" t="s">
        <v>658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243</v>
      </c>
      <c r="V1" s="5" t="s">
        <v>244</v>
      </c>
      <c r="W1" s="11" t="s">
        <v>245</v>
      </c>
      <c r="X1" s="5" t="s">
        <v>246</v>
      </c>
      <c r="Y1" s="5" t="s">
        <v>247</v>
      </c>
      <c r="Z1" s="14" t="s">
        <v>646</v>
      </c>
      <c r="AA1" s="14" t="s">
        <v>50</v>
      </c>
    </row>
    <row r="2" spans="1:27" s="1" customFormat="1" x14ac:dyDescent="0.25">
      <c r="A2" s="10" t="s">
        <v>654</v>
      </c>
      <c r="B2" s="7"/>
      <c r="C2" s="8"/>
      <c r="D2" s="8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222">
        <v>2</v>
      </c>
      <c r="O2" s="222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 t="shared" ref="Z2:Z13" si="0">F2+J2+L2+P2+T2+W2</f>
        <v>20</v>
      </c>
      <c r="AA2" s="13">
        <v>100</v>
      </c>
    </row>
    <row r="3" spans="1:27" ht="30" customHeight="1" x14ac:dyDescent="0.25">
      <c r="A3" s="186" t="s">
        <v>17</v>
      </c>
      <c r="B3" s="187">
        <v>3</v>
      </c>
      <c r="C3" s="188" t="s">
        <v>2</v>
      </c>
      <c r="D3" s="188" t="s">
        <v>269</v>
      </c>
      <c r="E3" s="178" t="s">
        <v>647</v>
      </c>
      <c r="F3" s="179">
        <f t="shared" ref="F3:F13" si="1">IF(E3="23/24",2,0)</f>
        <v>2</v>
      </c>
      <c r="G3" s="136">
        <v>132</v>
      </c>
      <c r="H3" s="136">
        <v>6</v>
      </c>
      <c r="I3" s="148">
        <v>6</v>
      </c>
      <c r="J3" s="179">
        <f t="shared" ref="J3:J13" si="2">IF(ABS((H3-I3)/I3)&lt;=0.1,2,IF(AND(ABS((H3-I3)/I3)&gt;0.1,ABS((H3-I3)/I3)&lt;=0.2),1,0))</f>
        <v>2</v>
      </c>
      <c r="K3" s="201">
        <v>95</v>
      </c>
      <c r="L3" s="179">
        <f t="shared" ref="L3:L13" si="3">IF(K3&gt;90,4,IF(AND(K3&gt;80,K3&lt;=90),3,IF(AND(K3&gt;=50,K3&lt;=80),2,IF(AND(K3&gt;=10,K3&lt;50),1,0))))</f>
        <v>4</v>
      </c>
      <c r="M3" s="189">
        <v>2</v>
      </c>
      <c r="N3" s="223">
        <v>2</v>
      </c>
      <c r="O3" s="223">
        <v>2</v>
      </c>
      <c r="P3" s="179">
        <f t="shared" ref="P3:P13" si="4">SUM(M3:O3)</f>
        <v>6</v>
      </c>
      <c r="Q3" s="223">
        <v>128</v>
      </c>
      <c r="R3" s="223">
        <v>128</v>
      </c>
      <c r="S3" s="191">
        <f t="shared" ref="S3:S13" si="5">ROUND(R3/Q3*100,0)</f>
        <v>100</v>
      </c>
      <c r="T3" s="179">
        <f t="shared" ref="T3:T13" si="6">IF(S3&gt;90,4,IF(AND(S3&gt;80,S3&lt;=90),3,IF(AND(S3&gt;=50,S3&lt;=80),2,IF(AND(S3&gt;=10,S3&lt;50),1,0))))</f>
        <v>4</v>
      </c>
      <c r="U3" s="136">
        <v>181</v>
      </c>
      <c r="V3" s="136">
        <v>100</v>
      </c>
      <c r="W3" s="179">
        <f t="shared" ref="W3:W13" si="7">IF(V3&gt;=90,2,IF(V3&gt;=80,1,0))</f>
        <v>2</v>
      </c>
      <c r="X3" s="136">
        <v>13</v>
      </c>
      <c r="Y3" s="136">
        <v>128</v>
      </c>
      <c r="Z3" s="192">
        <f t="shared" si="0"/>
        <v>20</v>
      </c>
      <c r="AA3" s="192">
        <f t="shared" ref="AA3:AA13" si="8">ROUND(Z3/$Z$2*100,0)</f>
        <v>100</v>
      </c>
    </row>
    <row r="4" spans="1:27" ht="30" customHeight="1" x14ac:dyDescent="0.25">
      <c r="A4" s="186" t="s">
        <v>17</v>
      </c>
      <c r="B4" s="187">
        <v>4</v>
      </c>
      <c r="C4" s="188" t="s">
        <v>3</v>
      </c>
      <c r="D4" s="188" t="s">
        <v>292</v>
      </c>
      <c r="E4" s="178" t="s">
        <v>647</v>
      </c>
      <c r="F4" s="179">
        <f t="shared" si="1"/>
        <v>2</v>
      </c>
      <c r="G4" s="136">
        <v>75</v>
      </c>
      <c r="H4" s="136">
        <v>4</v>
      </c>
      <c r="I4" s="148">
        <v>4</v>
      </c>
      <c r="J4" s="179">
        <f t="shared" si="2"/>
        <v>2</v>
      </c>
      <c r="K4" s="201">
        <v>100</v>
      </c>
      <c r="L4" s="179">
        <f t="shared" si="3"/>
        <v>4</v>
      </c>
      <c r="M4" s="189">
        <v>2</v>
      </c>
      <c r="N4" s="223">
        <v>2</v>
      </c>
      <c r="O4" s="223">
        <v>2</v>
      </c>
      <c r="P4" s="179">
        <f t="shared" si="4"/>
        <v>6</v>
      </c>
      <c r="Q4" s="223">
        <v>72</v>
      </c>
      <c r="R4" s="223">
        <v>72</v>
      </c>
      <c r="S4" s="191">
        <f t="shared" si="5"/>
        <v>100</v>
      </c>
      <c r="T4" s="179">
        <f t="shared" si="6"/>
        <v>4</v>
      </c>
      <c r="U4" s="136">
        <v>76</v>
      </c>
      <c r="V4" s="136">
        <v>100</v>
      </c>
      <c r="W4" s="179">
        <f t="shared" si="7"/>
        <v>2</v>
      </c>
      <c r="X4" s="136">
        <v>36</v>
      </c>
      <c r="Y4" s="136">
        <v>267</v>
      </c>
      <c r="Z4" s="192">
        <f t="shared" si="0"/>
        <v>20</v>
      </c>
      <c r="AA4" s="192">
        <f t="shared" si="8"/>
        <v>100</v>
      </c>
    </row>
    <row r="5" spans="1:27" ht="30" customHeight="1" x14ac:dyDescent="0.25">
      <c r="A5" s="186" t="s">
        <v>17</v>
      </c>
      <c r="B5" s="187">
        <v>5</v>
      </c>
      <c r="C5" s="188" t="s">
        <v>5</v>
      </c>
      <c r="D5" s="188" t="s">
        <v>297</v>
      </c>
      <c r="E5" s="178" t="s">
        <v>647</v>
      </c>
      <c r="F5" s="179">
        <f t="shared" si="1"/>
        <v>2</v>
      </c>
      <c r="G5" s="136">
        <v>28</v>
      </c>
      <c r="H5" s="136">
        <v>2</v>
      </c>
      <c r="I5" s="148">
        <v>2</v>
      </c>
      <c r="J5" s="179">
        <f t="shared" si="2"/>
        <v>2</v>
      </c>
      <c r="K5" s="201">
        <v>96.7</v>
      </c>
      <c r="L5" s="179">
        <f t="shared" si="3"/>
        <v>4</v>
      </c>
      <c r="M5" s="189">
        <v>2</v>
      </c>
      <c r="N5" s="223">
        <v>2</v>
      </c>
      <c r="O5" s="223">
        <v>2</v>
      </c>
      <c r="P5" s="179">
        <f t="shared" si="4"/>
        <v>6</v>
      </c>
      <c r="Q5" s="223">
        <v>27</v>
      </c>
      <c r="R5" s="223">
        <v>27</v>
      </c>
      <c r="S5" s="191">
        <f t="shared" si="5"/>
        <v>100</v>
      </c>
      <c r="T5" s="179">
        <f t="shared" si="6"/>
        <v>4</v>
      </c>
      <c r="U5" s="136">
        <v>31</v>
      </c>
      <c r="V5" s="136">
        <v>100</v>
      </c>
      <c r="W5" s="179">
        <f t="shared" si="7"/>
        <v>2</v>
      </c>
      <c r="X5" s="136">
        <v>1</v>
      </c>
      <c r="Y5" s="136">
        <v>19</v>
      </c>
      <c r="Z5" s="192">
        <f t="shared" si="0"/>
        <v>20</v>
      </c>
      <c r="AA5" s="192">
        <f t="shared" si="8"/>
        <v>100</v>
      </c>
    </row>
    <row r="6" spans="1:27" ht="30" customHeight="1" x14ac:dyDescent="0.25">
      <c r="A6" s="186" t="s">
        <v>17</v>
      </c>
      <c r="B6" s="187">
        <v>6</v>
      </c>
      <c r="C6" s="188" t="s">
        <v>4</v>
      </c>
      <c r="D6" s="188" t="s">
        <v>293</v>
      </c>
      <c r="E6" s="178" t="s">
        <v>647</v>
      </c>
      <c r="F6" s="179">
        <f t="shared" si="1"/>
        <v>2</v>
      </c>
      <c r="G6" s="136">
        <v>30</v>
      </c>
      <c r="H6" s="136">
        <v>2</v>
      </c>
      <c r="I6" s="148">
        <v>2</v>
      </c>
      <c r="J6" s="179">
        <f t="shared" si="2"/>
        <v>2</v>
      </c>
      <c r="K6" s="201">
        <v>100</v>
      </c>
      <c r="L6" s="179">
        <f t="shared" si="3"/>
        <v>4</v>
      </c>
      <c r="M6" s="189">
        <v>2</v>
      </c>
      <c r="N6" s="223">
        <v>2</v>
      </c>
      <c r="O6" s="223">
        <v>2</v>
      </c>
      <c r="P6" s="179">
        <f t="shared" si="4"/>
        <v>6</v>
      </c>
      <c r="Q6" s="223">
        <v>30</v>
      </c>
      <c r="R6" s="223">
        <v>30</v>
      </c>
      <c r="S6" s="191">
        <f t="shared" si="5"/>
        <v>100</v>
      </c>
      <c r="T6" s="179">
        <f t="shared" si="6"/>
        <v>4</v>
      </c>
      <c r="U6" s="136">
        <v>26</v>
      </c>
      <c r="V6" s="136">
        <v>100</v>
      </c>
      <c r="W6" s="179">
        <f t="shared" si="7"/>
        <v>2</v>
      </c>
      <c r="X6" s="136">
        <v>5</v>
      </c>
      <c r="Y6" s="136">
        <v>80</v>
      </c>
      <c r="Z6" s="192">
        <f t="shared" si="0"/>
        <v>20</v>
      </c>
      <c r="AA6" s="192">
        <f t="shared" si="8"/>
        <v>100</v>
      </c>
    </row>
    <row r="7" spans="1:27" ht="30" customHeight="1" x14ac:dyDescent="0.25">
      <c r="A7" s="186" t="s">
        <v>17</v>
      </c>
      <c r="B7" s="187">
        <v>7</v>
      </c>
      <c r="C7" s="188" t="s">
        <v>6</v>
      </c>
      <c r="D7" s="188" t="s">
        <v>298</v>
      </c>
      <c r="E7" s="178" t="s">
        <v>647</v>
      </c>
      <c r="F7" s="179">
        <f t="shared" si="1"/>
        <v>2</v>
      </c>
      <c r="G7" s="136">
        <v>30</v>
      </c>
      <c r="H7" s="136">
        <v>2</v>
      </c>
      <c r="I7" s="148">
        <v>2</v>
      </c>
      <c r="J7" s="179">
        <f t="shared" si="2"/>
        <v>2</v>
      </c>
      <c r="K7" s="201">
        <v>91.7</v>
      </c>
      <c r="L7" s="179">
        <f t="shared" si="3"/>
        <v>4</v>
      </c>
      <c r="M7" s="189">
        <v>2</v>
      </c>
      <c r="N7" s="223">
        <v>2</v>
      </c>
      <c r="O7" s="223">
        <v>2</v>
      </c>
      <c r="P7" s="179">
        <f t="shared" si="4"/>
        <v>6</v>
      </c>
      <c r="Q7" s="223">
        <v>28</v>
      </c>
      <c r="R7" s="223">
        <v>26</v>
      </c>
      <c r="S7" s="191">
        <f t="shared" si="5"/>
        <v>93</v>
      </c>
      <c r="T7" s="179">
        <f t="shared" si="6"/>
        <v>4</v>
      </c>
      <c r="U7" s="136">
        <v>25</v>
      </c>
      <c r="V7" s="136">
        <v>100</v>
      </c>
      <c r="W7" s="179">
        <f t="shared" si="7"/>
        <v>2</v>
      </c>
      <c r="X7" s="136">
        <v>4</v>
      </c>
      <c r="Y7" s="136">
        <v>29</v>
      </c>
      <c r="Z7" s="192">
        <f t="shared" si="0"/>
        <v>20</v>
      </c>
      <c r="AA7" s="192">
        <f t="shared" si="8"/>
        <v>100</v>
      </c>
    </row>
    <row r="8" spans="1:27" ht="30" customHeight="1" x14ac:dyDescent="0.25">
      <c r="A8" s="186" t="s">
        <v>17</v>
      </c>
      <c r="B8" s="187">
        <v>8</v>
      </c>
      <c r="C8" s="188" t="s">
        <v>38</v>
      </c>
      <c r="D8" s="188" t="s">
        <v>294</v>
      </c>
      <c r="E8" s="178" t="s">
        <v>647</v>
      </c>
      <c r="F8" s="179">
        <f t="shared" si="1"/>
        <v>2</v>
      </c>
      <c r="G8" s="136">
        <v>186</v>
      </c>
      <c r="H8" s="136">
        <v>10</v>
      </c>
      <c r="I8" s="148">
        <v>10</v>
      </c>
      <c r="J8" s="179">
        <f t="shared" si="2"/>
        <v>2</v>
      </c>
      <c r="K8" s="201">
        <v>96.7</v>
      </c>
      <c r="L8" s="179">
        <f t="shared" si="3"/>
        <v>4</v>
      </c>
      <c r="M8" s="189">
        <v>2</v>
      </c>
      <c r="N8" s="223">
        <v>2</v>
      </c>
      <c r="O8" s="223">
        <v>2</v>
      </c>
      <c r="P8" s="179">
        <f t="shared" si="4"/>
        <v>6</v>
      </c>
      <c r="Q8" s="223">
        <v>183</v>
      </c>
      <c r="R8" s="223">
        <v>182</v>
      </c>
      <c r="S8" s="191">
        <f t="shared" si="5"/>
        <v>99</v>
      </c>
      <c r="T8" s="179">
        <f t="shared" si="6"/>
        <v>4</v>
      </c>
      <c r="U8" s="136">
        <v>282</v>
      </c>
      <c r="V8" s="136">
        <v>100</v>
      </c>
      <c r="W8" s="179">
        <f t="shared" si="7"/>
        <v>2</v>
      </c>
      <c r="X8" s="136">
        <v>38</v>
      </c>
      <c r="Y8" s="136">
        <v>315</v>
      </c>
      <c r="Z8" s="192">
        <f t="shared" si="0"/>
        <v>20</v>
      </c>
      <c r="AA8" s="192">
        <f t="shared" si="8"/>
        <v>100</v>
      </c>
    </row>
    <row r="9" spans="1:27" ht="30" customHeight="1" x14ac:dyDescent="0.25">
      <c r="A9" s="186" t="s">
        <v>17</v>
      </c>
      <c r="B9" s="187">
        <v>11</v>
      </c>
      <c r="C9" s="188" t="s">
        <v>447</v>
      </c>
      <c r="D9" s="188" t="s">
        <v>448</v>
      </c>
      <c r="E9" s="178" t="s">
        <v>647</v>
      </c>
      <c r="F9" s="179">
        <f t="shared" si="1"/>
        <v>2</v>
      </c>
      <c r="G9" s="136">
        <v>270</v>
      </c>
      <c r="H9" s="136">
        <v>12</v>
      </c>
      <c r="I9" s="148">
        <v>12</v>
      </c>
      <c r="J9" s="179">
        <f t="shared" si="2"/>
        <v>2</v>
      </c>
      <c r="K9" s="201">
        <v>98.3</v>
      </c>
      <c r="L9" s="179">
        <f t="shared" si="3"/>
        <v>4</v>
      </c>
      <c r="M9" s="189">
        <v>2</v>
      </c>
      <c r="N9" s="223">
        <v>2</v>
      </c>
      <c r="O9" s="223">
        <v>2</v>
      </c>
      <c r="P9" s="179">
        <f t="shared" si="4"/>
        <v>6</v>
      </c>
      <c r="Q9" s="223">
        <v>268</v>
      </c>
      <c r="R9" s="223">
        <v>255</v>
      </c>
      <c r="S9" s="191">
        <f t="shared" si="5"/>
        <v>95</v>
      </c>
      <c r="T9" s="179">
        <f t="shared" si="6"/>
        <v>4</v>
      </c>
      <c r="U9" s="136">
        <v>449</v>
      </c>
      <c r="V9" s="136">
        <v>100</v>
      </c>
      <c r="W9" s="179">
        <f t="shared" si="7"/>
        <v>2</v>
      </c>
      <c r="X9" s="136">
        <v>33</v>
      </c>
      <c r="Y9" s="136">
        <v>328</v>
      </c>
      <c r="Z9" s="192">
        <f t="shared" si="0"/>
        <v>20</v>
      </c>
      <c r="AA9" s="192">
        <f t="shared" si="8"/>
        <v>100</v>
      </c>
    </row>
    <row r="10" spans="1:27" ht="30" customHeight="1" x14ac:dyDescent="0.25">
      <c r="A10" s="186" t="s">
        <v>17</v>
      </c>
      <c r="B10" s="187">
        <v>9</v>
      </c>
      <c r="C10" s="188" t="s">
        <v>57</v>
      </c>
      <c r="D10" s="188" t="s">
        <v>270</v>
      </c>
      <c r="E10" s="178" t="s">
        <v>647</v>
      </c>
      <c r="F10" s="179">
        <f t="shared" si="1"/>
        <v>2</v>
      </c>
      <c r="G10" s="136">
        <v>219</v>
      </c>
      <c r="H10" s="136">
        <v>13</v>
      </c>
      <c r="I10" s="148">
        <v>13</v>
      </c>
      <c r="J10" s="179">
        <f t="shared" si="2"/>
        <v>2</v>
      </c>
      <c r="K10" s="201">
        <v>98.3</v>
      </c>
      <c r="L10" s="179">
        <f t="shared" si="3"/>
        <v>4</v>
      </c>
      <c r="M10" s="189">
        <v>2</v>
      </c>
      <c r="N10" s="223">
        <v>2</v>
      </c>
      <c r="O10" s="223">
        <v>2</v>
      </c>
      <c r="P10" s="179">
        <f t="shared" si="4"/>
        <v>6</v>
      </c>
      <c r="Q10" s="223">
        <v>210</v>
      </c>
      <c r="R10" s="223">
        <v>190</v>
      </c>
      <c r="S10" s="191">
        <f t="shared" si="5"/>
        <v>90</v>
      </c>
      <c r="T10" s="179">
        <f t="shared" si="6"/>
        <v>3</v>
      </c>
      <c r="U10" s="136">
        <v>358</v>
      </c>
      <c r="V10" s="136">
        <v>100</v>
      </c>
      <c r="W10" s="179">
        <f t="shared" si="7"/>
        <v>2</v>
      </c>
      <c r="X10" s="136">
        <v>53</v>
      </c>
      <c r="Y10" s="136">
        <v>673</v>
      </c>
      <c r="Z10" s="192">
        <f t="shared" si="0"/>
        <v>19</v>
      </c>
      <c r="AA10" s="192">
        <f t="shared" si="8"/>
        <v>95</v>
      </c>
    </row>
    <row r="11" spans="1:27" ht="30" customHeight="1" x14ac:dyDescent="0.25">
      <c r="A11" s="186" t="s">
        <v>17</v>
      </c>
      <c r="B11" s="187">
        <v>2</v>
      </c>
      <c r="C11" s="188" t="s">
        <v>1</v>
      </c>
      <c r="D11" s="188" t="s">
        <v>295</v>
      </c>
      <c r="E11" s="178" t="s">
        <v>647</v>
      </c>
      <c r="F11" s="179">
        <f t="shared" si="1"/>
        <v>2</v>
      </c>
      <c r="G11" s="247">
        <v>142</v>
      </c>
      <c r="H11" s="247">
        <v>6</v>
      </c>
      <c r="I11" s="148">
        <v>7</v>
      </c>
      <c r="J11" s="179">
        <f t="shared" si="2"/>
        <v>1</v>
      </c>
      <c r="K11" s="201">
        <v>91.7</v>
      </c>
      <c r="L11" s="179">
        <f t="shared" si="3"/>
        <v>4</v>
      </c>
      <c r="M11" s="189">
        <v>1</v>
      </c>
      <c r="N11" s="223">
        <v>2</v>
      </c>
      <c r="O11" s="223">
        <v>2</v>
      </c>
      <c r="P11" s="179">
        <f t="shared" si="4"/>
        <v>5</v>
      </c>
      <c r="Q11" s="223">
        <v>137</v>
      </c>
      <c r="R11" s="223">
        <v>136</v>
      </c>
      <c r="S11" s="191">
        <f t="shared" si="5"/>
        <v>99</v>
      </c>
      <c r="T11" s="179">
        <f t="shared" si="6"/>
        <v>4</v>
      </c>
      <c r="U11" s="136">
        <v>159</v>
      </c>
      <c r="V11" s="136">
        <v>100</v>
      </c>
      <c r="W11" s="179">
        <f t="shared" si="7"/>
        <v>2</v>
      </c>
      <c r="X11" s="136">
        <v>0</v>
      </c>
      <c r="Y11" s="136">
        <v>1</v>
      </c>
      <c r="Z11" s="192">
        <f t="shared" si="0"/>
        <v>18</v>
      </c>
      <c r="AA11" s="192">
        <f t="shared" si="8"/>
        <v>90</v>
      </c>
    </row>
    <row r="12" spans="1:27" s="1" customFormat="1" ht="30" customHeight="1" x14ac:dyDescent="0.25">
      <c r="A12" s="186" t="s">
        <v>17</v>
      </c>
      <c r="B12" s="187">
        <v>10</v>
      </c>
      <c r="C12" s="188" t="s">
        <v>58</v>
      </c>
      <c r="D12" s="188" t="s">
        <v>271</v>
      </c>
      <c r="E12" s="178" t="s">
        <v>647</v>
      </c>
      <c r="F12" s="179">
        <f t="shared" si="1"/>
        <v>2</v>
      </c>
      <c r="G12" s="136">
        <v>132</v>
      </c>
      <c r="H12" s="136">
        <v>6</v>
      </c>
      <c r="I12" s="148">
        <v>6</v>
      </c>
      <c r="J12" s="179">
        <f t="shared" si="2"/>
        <v>2</v>
      </c>
      <c r="K12" s="201">
        <v>90</v>
      </c>
      <c r="L12" s="179">
        <f t="shared" si="3"/>
        <v>3</v>
      </c>
      <c r="M12" s="189">
        <v>2</v>
      </c>
      <c r="N12" s="223">
        <v>2</v>
      </c>
      <c r="O12" s="223">
        <v>2</v>
      </c>
      <c r="P12" s="179">
        <f t="shared" si="4"/>
        <v>6</v>
      </c>
      <c r="Q12" s="223">
        <v>130</v>
      </c>
      <c r="R12" s="223">
        <v>101</v>
      </c>
      <c r="S12" s="191">
        <f t="shared" si="5"/>
        <v>78</v>
      </c>
      <c r="T12" s="179">
        <f t="shared" si="6"/>
        <v>2</v>
      </c>
      <c r="U12" s="136">
        <v>187</v>
      </c>
      <c r="V12" s="136">
        <v>100</v>
      </c>
      <c r="W12" s="179">
        <f t="shared" si="7"/>
        <v>2</v>
      </c>
      <c r="X12" s="136">
        <v>27</v>
      </c>
      <c r="Y12" s="136">
        <v>130</v>
      </c>
      <c r="Z12" s="192">
        <f t="shared" si="0"/>
        <v>17</v>
      </c>
      <c r="AA12" s="192">
        <f t="shared" si="8"/>
        <v>85</v>
      </c>
    </row>
    <row r="13" spans="1:27" ht="30" customHeight="1" x14ac:dyDescent="0.25">
      <c r="A13" s="186" t="s">
        <v>17</v>
      </c>
      <c r="B13" s="187">
        <v>1</v>
      </c>
      <c r="C13" s="203" t="s">
        <v>0</v>
      </c>
      <c r="D13" s="188" t="s">
        <v>272</v>
      </c>
      <c r="E13" s="178" t="s">
        <v>647</v>
      </c>
      <c r="F13" s="179">
        <f t="shared" si="1"/>
        <v>2</v>
      </c>
      <c r="G13" s="136">
        <v>143</v>
      </c>
      <c r="H13" s="136">
        <v>8</v>
      </c>
      <c r="I13" s="148">
        <v>8</v>
      </c>
      <c r="J13" s="179">
        <f t="shared" si="2"/>
        <v>2</v>
      </c>
      <c r="K13" s="201">
        <v>96.7</v>
      </c>
      <c r="L13" s="179">
        <f t="shared" si="3"/>
        <v>4</v>
      </c>
      <c r="M13" s="189">
        <v>1</v>
      </c>
      <c r="N13" s="223">
        <v>0</v>
      </c>
      <c r="O13" s="223">
        <v>0</v>
      </c>
      <c r="P13" s="179">
        <f t="shared" si="4"/>
        <v>1</v>
      </c>
      <c r="Q13" s="223">
        <v>140</v>
      </c>
      <c r="R13" s="223">
        <v>140</v>
      </c>
      <c r="S13" s="204">
        <f t="shared" si="5"/>
        <v>100</v>
      </c>
      <c r="T13" s="179">
        <f t="shared" si="6"/>
        <v>4</v>
      </c>
      <c r="U13" s="136">
        <v>255</v>
      </c>
      <c r="V13" s="136">
        <v>100</v>
      </c>
      <c r="W13" s="179">
        <f t="shared" si="7"/>
        <v>2</v>
      </c>
      <c r="X13" s="136">
        <v>37</v>
      </c>
      <c r="Y13" s="136">
        <v>70</v>
      </c>
      <c r="Z13" s="192">
        <f t="shared" si="0"/>
        <v>15</v>
      </c>
      <c r="AA13" s="192">
        <f t="shared" si="8"/>
        <v>75</v>
      </c>
    </row>
    <row r="14" spans="1:27" s="61" customFormat="1" x14ac:dyDescent="0.25">
      <c r="A14" s="57"/>
      <c r="B14" s="57"/>
      <c r="C14" s="58" t="s">
        <v>52</v>
      </c>
      <c r="D14" s="116"/>
      <c r="E14" s="57"/>
      <c r="F14" s="20"/>
      <c r="G14" s="62">
        <f>SUM(G3:G13)</f>
        <v>1387</v>
      </c>
      <c r="H14" s="59">
        <f>SUM(H3:H13)</f>
        <v>71</v>
      </c>
      <c r="I14" s="59">
        <f>SUM(I3:I13)</f>
        <v>72</v>
      </c>
      <c r="J14" s="20"/>
      <c r="K14" s="60"/>
      <c r="L14" s="20"/>
      <c r="M14" s="56"/>
      <c r="N14" s="56"/>
      <c r="O14" s="56"/>
      <c r="P14"/>
      <c r="Q14" s="57"/>
      <c r="R14" s="57"/>
      <c r="S14" s="57"/>
      <c r="T14" s="20"/>
      <c r="U14" s="57"/>
      <c r="V14" s="57"/>
      <c r="X14" s="57"/>
      <c r="Y14" s="57"/>
    </row>
    <row r="15" spans="1:27" ht="15.75" thickBot="1" x14ac:dyDescent="0.3"/>
    <row r="16" spans="1:27" ht="16.5" thickBot="1" x14ac:dyDescent="0.3">
      <c r="V16" s="51" t="s">
        <v>51</v>
      </c>
      <c r="W16" s="52"/>
      <c r="X16" s="52"/>
      <c r="Y16" s="52"/>
      <c r="Z16" s="17">
        <f>AVERAGE(Z3:Z13)</f>
        <v>19</v>
      </c>
      <c r="AA16" s="18">
        <f>ROUND(Z16/$Z$2*100,0)</f>
        <v>95</v>
      </c>
    </row>
  </sheetData>
  <sortState ref="A1:AA14">
    <sortCondition descending="1" ref="AA3"/>
  </sortState>
  <phoneticPr fontId="11" type="noConversion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0" tint="-0.14999847407452621"/>
  </sheetPr>
  <dimension ref="A1:AA16"/>
  <sheetViews>
    <sheetView zoomScale="60" zoomScaleNormal="60" zoomScalePageLayoutView="85" workbookViewId="0">
      <pane xSplit="3" ySplit="2" topLeftCell="D6" activePane="bottomRight" state="frozen"/>
      <selection activeCell="I25" sqref="I25"/>
      <selection pane="topRight" activeCell="I25" sqref="I25"/>
      <selection pane="bottomLeft" activeCell="I25" sqref="I25"/>
      <selection pane="bottomRight" activeCell="AE14" sqref="AE14"/>
    </sheetView>
  </sheetViews>
  <sheetFormatPr defaultColWidth="8.85546875" defaultRowHeight="15" x14ac:dyDescent="0.25"/>
  <cols>
    <col min="1" max="1" width="31.42578125" customWidth="1"/>
    <col min="2" max="2" width="5.28515625" customWidth="1"/>
    <col min="3" max="3" width="32.7109375" customWidth="1"/>
    <col min="4" max="4" width="34.140625" customWidth="1"/>
    <col min="5" max="5" width="21.7109375" customWidth="1"/>
    <col min="6" max="6" width="5.7109375" bestFit="1" customWidth="1"/>
    <col min="7" max="7" width="14.7109375" customWidth="1"/>
    <col min="8" max="8" width="12.42578125" bestFit="1" customWidth="1"/>
    <col min="9" max="9" width="13.28515625" customWidth="1"/>
    <col min="10" max="10" width="9" customWidth="1"/>
    <col min="11" max="11" width="13" customWidth="1"/>
    <col min="12" max="12" width="5.7109375" bestFit="1" customWidth="1"/>
    <col min="13" max="13" width="16.85546875" customWidth="1"/>
    <col min="14" max="14" width="16.28515625" customWidth="1"/>
    <col min="15" max="15" width="15.85546875" customWidth="1"/>
    <col min="16" max="16" width="5.7109375" bestFit="1" customWidth="1"/>
    <col min="17" max="17" width="15.7109375" bestFit="1" customWidth="1"/>
    <col min="18" max="18" width="14.85546875" customWidth="1"/>
    <col min="19" max="19" width="8.85546875" customWidth="1"/>
    <col min="20" max="20" width="6.28515625" customWidth="1"/>
    <col min="21" max="21" width="11.140625" customWidth="1"/>
    <col min="22" max="22" width="11.85546875" customWidth="1"/>
    <col min="23" max="23" width="7.42578125" customWidth="1"/>
    <col min="24" max="24" width="13.85546875" customWidth="1"/>
    <col min="25" max="25" width="14.42578125" customWidth="1"/>
    <col min="26" max="26" width="7.28515625" customWidth="1"/>
    <col min="27" max="27" width="7.7109375" customWidth="1"/>
  </cols>
  <sheetData>
    <row r="1" spans="1:27" s="1" customFormat="1" ht="154.5" x14ac:dyDescent="0.25">
      <c r="A1" s="2" t="s">
        <v>35</v>
      </c>
      <c r="B1" s="3"/>
      <c r="C1" s="4" t="s">
        <v>36</v>
      </c>
      <c r="D1" s="4" t="s">
        <v>265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655</v>
      </c>
      <c r="N1" s="5" t="s">
        <v>656</v>
      </c>
      <c r="O1" s="5" t="s">
        <v>657</v>
      </c>
      <c r="P1" s="11" t="s">
        <v>658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243</v>
      </c>
      <c r="V1" s="5" t="s">
        <v>244</v>
      </c>
      <c r="W1" s="11" t="s">
        <v>245</v>
      </c>
      <c r="X1" s="5" t="s">
        <v>246</v>
      </c>
      <c r="Y1" s="5" t="s">
        <v>247</v>
      </c>
      <c r="Z1" s="14" t="s">
        <v>646</v>
      </c>
      <c r="AA1" s="14" t="s">
        <v>50</v>
      </c>
    </row>
    <row r="2" spans="1:27" s="1" customFormat="1" x14ac:dyDescent="0.25">
      <c r="A2" s="10" t="s">
        <v>654</v>
      </c>
      <c r="B2" s="7"/>
      <c r="C2" s="8"/>
      <c r="D2" s="8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222">
        <v>2</v>
      </c>
      <c r="O2" s="222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 t="shared" ref="Z2:Z13" si="0">F2+J2+L2+P2+T2+W2</f>
        <v>20</v>
      </c>
      <c r="AA2" s="13">
        <v>100</v>
      </c>
    </row>
    <row r="3" spans="1:27" ht="30" customHeight="1" x14ac:dyDescent="0.25">
      <c r="A3" s="186" t="s">
        <v>19</v>
      </c>
      <c r="B3" s="187">
        <v>2</v>
      </c>
      <c r="C3" s="188" t="s">
        <v>12</v>
      </c>
      <c r="D3" s="188" t="s">
        <v>279</v>
      </c>
      <c r="E3" s="178" t="s">
        <v>647</v>
      </c>
      <c r="F3" s="179">
        <f t="shared" ref="F3:F13" si="1">IF(E3="23/24",2,0)</f>
        <v>2</v>
      </c>
      <c r="G3" s="136">
        <v>45</v>
      </c>
      <c r="H3" s="136">
        <v>4</v>
      </c>
      <c r="I3" s="177">
        <v>4</v>
      </c>
      <c r="J3" s="179">
        <f t="shared" ref="J3:J13" si="2">IF(ABS((H3-I3)/I3)&lt;=0.1,2,IF(AND(ABS((H3-I3)/I3)&gt;0.1,ABS((H3-I3)/I3)&lt;=0.2),1,0))</f>
        <v>2</v>
      </c>
      <c r="K3" s="217">
        <v>100</v>
      </c>
      <c r="L3" s="179">
        <f t="shared" ref="L3:L13" si="3">IF(K3&gt;90,4,IF(AND(K3&gt;80,K3&lt;=90),3,IF(AND(K3&gt;=50,K3&lt;=80),2,IF(AND(K3&gt;=10,K3&lt;50),1,0))))</f>
        <v>4</v>
      </c>
      <c r="M3" s="189">
        <v>2</v>
      </c>
      <c r="N3" s="223">
        <v>2</v>
      </c>
      <c r="O3" s="223">
        <v>2</v>
      </c>
      <c r="P3" s="179">
        <f t="shared" ref="P3:P13" si="4">SUM(M3:O3)</f>
        <v>6</v>
      </c>
      <c r="Q3" s="136">
        <v>44</v>
      </c>
      <c r="R3" s="136">
        <v>44</v>
      </c>
      <c r="S3" s="191">
        <f t="shared" ref="S3:S13" si="5">ROUND(R3/Q3*100,0)</f>
        <v>100</v>
      </c>
      <c r="T3" s="179">
        <f t="shared" ref="T3:T13" si="6">IF(S3&gt;90,4,IF(AND(S3&gt;80,S3&lt;=90),3,IF(AND(S3&gt;=50,S3&lt;=80),2,IF(AND(S3&gt;=10,S3&lt;50),1,0))))</f>
        <v>4</v>
      </c>
      <c r="U3" s="136">
        <v>38</v>
      </c>
      <c r="V3" s="136">
        <v>100</v>
      </c>
      <c r="W3" s="179">
        <f t="shared" ref="W3:W13" si="7">IF(V3&gt;=90,2,IF(V3&gt;=80,1,0))</f>
        <v>2</v>
      </c>
      <c r="X3" s="136">
        <v>59</v>
      </c>
      <c r="Y3" s="136">
        <v>70</v>
      </c>
      <c r="Z3" s="192">
        <f t="shared" si="0"/>
        <v>20</v>
      </c>
      <c r="AA3" s="192">
        <f t="shared" ref="AA3:AA13" si="8">ROUND(Z3/$Z$2*100,0)</f>
        <v>100</v>
      </c>
    </row>
    <row r="4" spans="1:27" ht="30" customHeight="1" x14ac:dyDescent="0.25">
      <c r="A4" s="186" t="s">
        <v>19</v>
      </c>
      <c r="B4" s="187">
        <v>3</v>
      </c>
      <c r="C4" s="188" t="s">
        <v>7</v>
      </c>
      <c r="D4" s="188" t="s">
        <v>289</v>
      </c>
      <c r="E4" s="178" t="s">
        <v>647</v>
      </c>
      <c r="F4" s="179">
        <f t="shared" si="1"/>
        <v>2</v>
      </c>
      <c r="G4" s="136">
        <v>212</v>
      </c>
      <c r="H4" s="136">
        <v>12</v>
      </c>
      <c r="I4" s="177">
        <v>12</v>
      </c>
      <c r="J4" s="179">
        <f t="shared" si="2"/>
        <v>2</v>
      </c>
      <c r="K4" s="217">
        <v>100</v>
      </c>
      <c r="L4" s="179">
        <f t="shared" si="3"/>
        <v>4</v>
      </c>
      <c r="M4" s="189">
        <v>2</v>
      </c>
      <c r="N4" s="223">
        <v>2</v>
      </c>
      <c r="O4" s="223">
        <v>2</v>
      </c>
      <c r="P4" s="179">
        <f t="shared" si="4"/>
        <v>6</v>
      </c>
      <c r="Q4" s="136">
        <v>205</v>
      </c>
      <c r="R4" s="136">
        <v>201</v>
      </c>
      <c r="S4" s="191">
        <f t="shared" si="5"/>
        <v>98</v>
      </c>
      <c r="T4" s="179">
        <f t="shared" si="6"/>
        <v>4</v>
      </c>
      <c r="U4" s="136">
        <v>300</v>
      </c>
      <c r="V4" s="136">
        <v>100</v>
      </c>
      <c r="W4" s="179">
        <f t="shared" si="7"/>
        <v>2</v>
      </c>
      <c r="X4" s="136">
        <v>15</v>
      </c>
      <c r="Y4" s="136">
        <v>30</v>
      </c>
      <c r="Z4" s="192">
        <f t="shared" si="0"/>
        <v>20</v>
      </c>
      <c r="AA4" s="192">
        <f t="shared" si="8"/>
        <v>100</v>
      </c>
    </row>
    <row r="5" spans="1:27" ht="30" customHeight="1" x14ac:dyDescent="0.25">
      <c r="A5" s="186" t="s">
        <v>19</v>
      </c>
      <c r="B5" s="187">
        <v>4</v>
      </c>
      <c r="C5" s="188" t="s">
        <v>10</v>
      </c>
      <c r="D5" s="188" t="s">
        <v>280</v>
      </c>
      <c r="E5" s="178" t="s">
        <v>647</v>
      </c>
      <c r="F5" s="179">
        <f t="shared" si="1"/>
        <v>2</v>
      </c>
      <c r="G5" s="136">
        <v>150</v>
      </c>
      <c r="H5" s="136">
        <v>9</v>
      </c>
      <c r="I5" s="177">
        <v>9</v>
      </c>
      <c r="J5" s="179">
        <f t="shared" si="2"/>
        <v>2</v>
      </c>
      <c r="K5" s="217">
        <v>100</v>
      </c>
      <c r="L5" s="179">
        <f t="shared" si="3"/>
        <v>4</v>
      </c>
      <c r="M5" s="189">
        <v>2</v>
      </c>
      <c r="N5" s="223">
        <v>2</v>
      </c>
      <c r="O5" s="223">
        <v>2</v>
      </c>
      <c r="P5" s="179">
        <f t="shared" si="4"/>
        <v>6</v>
      </c>
      <c r="Q5" s="136">
        <v>146</v>
      </c>
      <c r="R5" s="136">
        <v>146</v>
      </c>
      <c r="S5" s="191">
        <f t="shared" si="5"/>
        <v>100</v>
      </c>
      <c r="T5" s="179">
        <f t="shared" si="6"/>
        <v>4</v>
      </c>
      <c r="U5" s="136">
        <v>182</v>
      </c>
      <c r="V5" s="136">
        <v>100</v>
      </c>
      <c r="W5" s="179">
        <f t="shared" si="7"/>
        <v>2</v>
      </c>
      <c r="X5" s="136">
        <v>46</v>
      </c>
      <c r="Y5" s="136">
        <v>42</v>
      </c>
      <c r="Z5" s="192">
        <f t="shared" si="0"/>
        <v>20</v>
      </c>
      <c r="AA5" s="192">
        <f t="shared" si="8"/>
        <v>100</v>
      </c>
    </row>
    <row r="6" spans="1:27" ht="30" customHeight="1" x14ac:dyDescent="0.25">
      <c r="A6" s="186" t="s">
        <v>19</v>
      </c>
      <c r="B6" s="187">
        <v>5</v>
      </c>
      <c r="C6" s="188" t="s">
        <v>9</v>
      </c>
      <c r="D6" s="188" t="s">
        <v>291</v>
      </c>
      <c r="E6" s="178" t="s">
        <v>647</v>
      </c>
      <c r="F6" s="179">
        <f t="shared" si="1"/>
        <v>2</v>
      </c>
      <c r="G6" s="136">
        <v>53</v>
      </c>
      <c r="H6" s="136">
        <v>4</v>
      </c>
      <c r="I6" s="177">
        <v>4</v>
      </c>
      <c r="J6" s="179">
        <f t="shared" si="2"/>
        <v>2</v>
      </c>
      <c r="K6" s="217">
        <v>100</v>
      </c>
      <c r="L6" s="179">
        <f t="shared" si="3"/>
        <v>4</v>
      </c>
      <c r="M6" s="189">
        <v>2</v>
      </c>
      <c r="N6" s="223">
        <v>2</v>
      </c>
      <c r="O6" s="223">
        <v>2</v>
      </c>
      <c r="P6" s="179">
        <f t="shared" si="4"/>
        <v>6</v>
      </c>
      <c r="Q6" s="136">
        <v>52</v>
      </c>
      <c r="R6" s="136">
        <v>52</v>
      </c>
      <c r="S6" s="191">
        <f t="shared" si="5"/>
        <v>100</v>
      </c>
      <c r="T6" s="179">
        <f t="shared" si="6"/>
        <v>4</v>
      </c>
      <c r="U6" s="136">
        <v>80</v>
      </c>
      <c r="V6" s="136">
        <v>100</v>
      </c>
      <c r="W6" s="179">
        <f t="shared" si="7"/>
        <v>2</v>
      </c>
      <c r="X6" s="136">
        <v>6</v>
      </c>
      <c r="Y6" s="136">
        <v>69</v>
      </c>
      <c r="Z6" s="192">
        <f t="shared" si="0"/>
        <v>20</v>
      </c>
      <c r="AA6" s="192">
        <f t="shared" si="8"/>
        <v>100</v>
      </c>
    </row>
    <row r="7" spans="1:27" ht="30" customHeight="1" x14ac:dyDescent="0.25">
      <c r="A7" s="186" t="s">
        <v>19</v>
      </c>
      <c r="B7" s="187">
        <v>6</v>
      </c>
      <c r="C7" s="188" t="s">
        <v>11</v>
      </c>
      <c r="D7" s="188" t="s">
        <v>290</v>
      </c>
      <c r="E7" s="178" t="s">
        <v>647</v>
      </c>
      <c r="F7" s="179">
        <f t="shared" si="1"/>
        <v>2</v>
      </c>
      <c r="G7" s="136">
        <v>182</v>
      </c>
      <c r="H7" s="136">
        <v>8</v>
      </c>
      <c r="I7" s="177">
        <v>8</v>
      </c>
      <c r="J7" s="179">
        <f t="shared" si="2"/>
        <v>2</v>
      </c>
      <c r="K7" s="217">
        <v>100</v>
      </c>
      <c r="L7" s="179">
        <f t="shared" si="3"/>
        <v>4</v>
      </c>
      <c r="M7" s="189">
        <v>2</v>
      </c>
      <c r="N7" s="223">
        <v>2</v>
      </c>
      <c r="O7" s="223">
        <v>2</v>
      </c>
      <c r="P7" s="179">
        <f t="shared" si="4"/>
        <v>6</v>
      </c>
      <c r="Q7" s="136">
        <v>180</v>
      </c>
      <c r="R7" s="136">
        <v>164</v>
      </c>
      <c r="S7" s="191">
        <f t="shared" si="5"/>
        <v>91</v>
      </c>
      <c r="T7" s="179">
        <f t="shared" si="6"/>
        <v>4</v>
      </c>
      <c r="U7" s="136">
        <v>249</v>
      </c>
      <c r="V7" s="136">
        <v>100</v>
      </c>
      <c r="W7" s="179">
        <f t="shared" si="7"/>
        <v>2</v>
      </c>
      <c r="X7" s="136">
        <v>11</v>
      </c>
      <c r="Y7" s="136">
        <v>218</v>
      </c>
      <c r="Z7" s="192">
        <f t="shared" si="0"/>
        <v>20</v>
      </c>
      <c r="AA7" s="192">
        <f t="shared" si="8"/>
        <v>100</v>
      </c>
    </row>
    <row r="8" spans="1:27" ht="30" customHeight="1" x14ac:dyDescent="0.25">
      <c r="A8" s="186" t="s">
        <v>19</v>
      </c>
      <c r="B8" s="187">
        <v>7</v>
      </c>
      <c r="C8" s="188" t="s">
        <v>651</v>
      </c>
      <c r="D8" s="188" t="s">
        <v>287</v>
      </c>
      <c r="E8" s="178" t="s">
        <v>647</v>
      </c>
      <c r="F8" s="179">
        <f t="shared" si="1"/>
        <v>2</v>
      </c>
      <c r="G8" s="136">
        <v>126</v>
      </c>
      <c r="H8" s="136">
        <v>6</v>
      </c>
      <c r="I8" s="177">
        <v>6</v>
      </c>
      <c r="J8" s="179">
        <f t="shared" si="2"/>
        <v>2</v>
      </c>
      <c r="K8" s="217">
        <v>100</v>
      </c>
      <c r="L8" s="179">
        <f t="shared" si="3"/>
        <v>4</v>
      </c>
      <c r="M8" s="189">
        <v>2</v>
      </c>
      <c r="N8" s="223">
        <v>2</v>
      </c>
      <c r="O8" s="223">
        <v>2</v>
      </c>
      <c r="P8" s="179">
        <f t="shared" si="4"/>
        <v>6</v>
      </c>
      <c r="Q8" s="136">
        <v>127</v>
      </c>
      <c r="R8" s="136">
        <v>123</v>
      </c>
      <c r="S8" s="191">
        <f t="shared" si="5"/>
        <v>97</v>
      </c>
      <c r="T8" s="179">
        <f t="shared" si="6"/>
        <v>4</v>
      </c>
      <c r="U8" s="136">
        <v>193</v>
      </c>
      <c r="V8" s="136">
        <v>99</v>
      </c>
      <c r="W8" s="179">
        <f t="shared" si="7"/>
        <v>2</v>
      </c>
      <c r="X8" s="136">
        <v>10</v>
      </c>
      <c r="Y8" s="136">
        <v>188</v>
      </c>
      <c r="Z8" s="192">
        <f t="shared" si="0"/>
        <v>20</v>
      </c>
      <c r="AA8" s="192">
        <f t="shared" si="8"/>
        <v>100</v>
      </c>
    </row>
    <row r="9" spans="1:27" ht="30" customHeight="1" x14ac:dyDescent="0.25">
      <c r="A9" s="186" t="s">
        <v>19</v>
      </c>
      <c r="B9" s="187">
        <v>10</v>
      </c>
      <c r="C9" s="188" t="s">
        <v>653</v>
      </c>
      <c r="D9" s="188" t="s">
        <v>288</v>
      </c>
      <c r="E9" s="178" t="s">
        <v>647</v>
      </c>
      <c r="F9" s="179">
        <f t="shared" si="1"/>
        <v>2</v>
      </c>
      <c r="G9" s="136">
        <v>233</v>
      </c>
      <c r="H9" s="136">
        <v>11</v>
      </c>
      <c r="I9" s="177">
        <v>11</v>
      </c>
      <c r="J9" s="179">
        <f t="shared" si="2"/>
        <v>2</v>
      </c>
      <c r="K9" s="217">
        <v>100</v>
      </c>
      <c r="L9" s="179">
        <f t="shared" si="3"/>
        <v>4</v>
      </c>
      <c r="M9" s="189">
        <v>2</v>
      </c>
      <c r="N9" s="223">
        <v>2</v>
      </c>
      <c r="O9" s="223">
        <v>2</v>
      </c>
      <c r="P9" s="179">
        <f t="shared" si="4"/>
        <v>6</v>
      </c>
      <c r="Q9" s="136">
        <v>232</v>
      </c>
      <c r="R9" s="136">
        <v>230</v>
      </c>
      <c r="S9" s="191">
        <f t="shared" si="5"/>
        <v>99</v>
      </c>
      <c r="T9" s="179">
        <f t="shared" si="6"/>
        <v>4</v>
      </c>
      <c r="U9" s="136">
        <v>319</v>
      </c>
      <c r="V9" s="136">
        <v>100</v>
      </c>
      <c r="W9" s="179">
        <f t="shared" si="7"/>
        <v>2</v>
      </c>
      <c r="X9" s="136">
        <v>29</v>
      </c>
      <c r="Y9" s="136">
        <v>112</v>
      </c>
      <c r="Z9" s="192">
        <f t="shared" si="0"/>
        <v>20</v>
      </c>
      <c r="AA9" s="192">
        <f t="shared" si="8"/>
        <v>100</v>
      </c>
    </row>
    <row r="10" spans="1:27" ht="30" customHeight="1" x14ac:dyDescent="0.25">
      <c r="A10" s="186" t="s">
        <v>19</v>
      </c>
      <c r="B10" s="187">
        <v>1</v>
      </c>
      <c r="C10" s="188" t="s">
        <v>8</v>
      </c>
      <c r="D10" s="188" t="s">
        <v>278</v>
      </c>
      <c r="E10" s="178" t="s">
        <v>647</v>
      </c>
      <c r="F10" s="179">
        <f t="shared" si="1"/>
        <v>2</v>
      </c>
      <c r="G10" s="136">
        <v>85</v>
      </c>
      <c r="H10" s="136">
        <v>5</v>
      </c>
      <c r="I10" s="177">
        <v>5</v>
      </c>
      <c r="J10" s="179">
        <f t="shared" si="2"/>
        <v>2</v>
      </c>
      <c r="K10" s="217">
        <v>100</v>
      </c>
      <c r="L10" s="179">
        <f t="shared" si="3"/>
        <v>4</v>
      </c>
      <c r="M10" s="189">
        <v>2</v>
      </c>
      <c r="N10" s="223">
        <v>2</v>
      </c>
      <c r="O10" s="223">
        <v>2</v>
      </c>
      <c r="P10" s="179">
        <f t="shared" si="4"/>
        <v>6</v>
      </c>
      <c r="Q10" s="136">
        <v>84</v>
      </c>
      <c r="R10" s="136">
        <v>71</v>
      </c>
      <c r="S10" s="191">
        <f t="shared" si="5"/>
        <v>85</v>
      </c>
      <c r="T10" s="179">
        <f t="shared" si="6"/>
        <v>3</v>
      </c>
      <c r="U10" s="136">
        <v>78</v>
      </c>
      <c r="V10" s="136">
        <v>100</v>
      </c>
      <c r="W10" s="179">
        <f t="shared" si="7"/>
        <v>2</v>
      </c>
      <c r="X10" s="136">
        <v>30</v>
      </c>
      <c r="Y10" s="136">
        <v>260</v>
      </c>
      <c r="Z10" s="192">
        <f t="shared" si="0"/>
        <v>19</v>
      </c>
      <c r="AA10" s="192">
        <f t="shared" si="8"/>
        <v>95</v>
      </c>
    </row>
    <row r="11" spans="1:27" ht="30" customHeight="1" x14ac:dyDescent="0.25">
      <c r="A11" s="186" t="s">
        <v>19</v>
      </c>
      <c r="B11" s="187">
        <v>8</v>
      </c>
      <c r="C11" s="188" t="s">
        <v>13</v>
      </c>
      <c r="D11" s="188" t="s">
        <v>299</v>
      </c>
      <c r="E11" s="178" t="s">
        <v>647</v>
      </c>
      <c r="F11" s="179">
        <f t="shared" si="1"/>
        <v>2</v>
      </c>
      <c r="G11" s="136">
        <v>8</v>
      </c>
      <c r="H11" s="136">
        <v>1</v>
      </c>
      <c r="I11" s="177">
        <v>1</v>
      </c>
      <c r="J11" s="179">
        <f t="shared" si="2"/>
        <v>2</v>
      </c>
      <c r="K11" s="217">
        <v>91.666666666666657</v>
      </c>
      <c r="L11" s="179">
        <f t="shared" si="3"/>
        <v>4</v>
      </c>
      <c r="M11" s="189">
        <v>2</v>
      </c>
      <c r="N11" s="223">
        <v>2</v>
      </c>
      <c r="O11" s="223">
        <v>2</v>
      </c>
      <c r="P11" s="179">
        <f t="shared" si="4"/>
        <v>6</v>
      </c>
      <c r="Q11" s="136">
        <v>8</v>
      </c>
      <c r="R11" s="136">
        <v>7</v>
      </c>
      <c r="S11" s="191">
        <f t="shared" si="5"/>
        <v>88</v>
      </c>
      <c r="T11" s="179">
        <f t="shared" si="6"/>
        <v>3</v>
      </c>
      <c r="U11" s="136">
        <v>9</v>
      </c>
      <c r="V11" s="136">
        <v>100</v>
      </c>
      <c r="W11" s="179">
        <f t="shared" si="7"/>
        <v>2</v>
      </c>
      <c r="X11" s="136">
        <v>2</v>
      </c>
      <c r="Y11" s="136">
        <v>76</v>
      </c>
      <c r="Z11" s="192">
        <f t="shared" si="0"/>
        <v>19</v>
      </c>
      <c r="AA11" s="192">
        <f t="shared" si="8"/>
        <v>95</v>
      </c>
    </row>
    <row r="12" spans="1:27" ht="30" customHeight="1" x14ac:dyDescent="0.25">
      <c r="A12" s="186" t="s">
        <v>19</v>
      </c>
      <c r="B12" s="187">
        <v>9</v>
      </c>
      <c r="C12" s="188" t="s">
        <v>652</v>
      </c>
      <c r="D12" s="188" t="s">
        <v>286</v>
      </c>
      <c r="E12" s="178" t="s">
        <v>647</v>
      </c>
      <c r="F12" s="179">
        <f t="shared" si="1"/>
        <v>2</v>
      </c>
      <c r="G12" s="136">
        <v>208</v>
      </c>
      <c r="H12" s="136">
        <v>10</v>
      </c>
      <c r="I12" s="177">
        <v>10</v>
      </c>
      <c r="J12" s="179">
        <f t="shared" si="2"/>
        <v>2</v>
      </c>
      <c r="K12" s="217">
        <v>83.333333333333343</v>
      </c>
      <c r="L12" s="179">
        <f t="shared" si="3"/>
        <v>3</v>
      </c>
      <c r="M12" s="189">
        <v>2</v>
      </c>
      <c r="N12" s="223">
        <v>2</v>
      </c>
      <c r="O12" s="223">
        <v>2</v>
      </c>
      <c r="P12" s="179">
        <f t="shared" si="4"/>
        <v>6</v>
      </c>
      <c r="Q12" s="136">
        <v>210</v>
      </c>
      <c r="R12" s="136">
        <v>204</v>
      </c>
      <c r="S12" s="191">
        <f t="shared" si="5"/>
        <v>97</v>
      </c>
      <c r="T12" s="179">
        <f t="shared" si="6"/>
        <v>4</v>
      </c>
      <c r="U12" s="136">
        <v>279</v>
      </c>
      <c r="V12" s="136">
        <v>100</v>
      </c>
      <c r="W12" s="179">
        <f t="shared" si="7"/>
        <v>2</v>
      </c>
      <c r="X12" s="136">
        <v>22</v>
      </c>
      <c r="Y12" s="136">
        <v>84</v>
      </c>
      <c r="Z12" s="192">
        <f t="shared" si="0"/>
        <v>19</v>
      </c>
      <c r="AA12" s="192">
        <f t="shared" si="8"/>
        <v>95</v>
      </c>
    </row>
    <row r="13" spans="1:27" ht="30" customHeight="1" x14ac:dyDescent="0.25">
      <c r="A13" s="186" t="s">
        <v>19</v>
      </c>
      <c r="B13" s="187">
        <v>11</v>
      </c>
      <c r="C13" s="188" t="s">
        <v>14</v>
      </c>
      <c r="D13" s="188" t="s">
        <v>300</v>
      </c>
      <c r="E13" s="178" t="s">
        <v>647</v>
      </c>
      <c r="F13" s="179">
        <f t="shared" si="1"/>
        <v>2</v>
      </c>
      <c r="G13" s="136">
        <v>11</v>
      </c>
      <c r="H13" s="136">
        <v>1</v>
      </c>
      <c r="I13" s="177">
        <v>1</v>
      </c>
      <c r="J13" s="179">
        <f t="shared" si="2"/>
        <v>2</v>
      </c>
      <c r="K13" s="217">
        <v>100</v>
      </c>
      <c r="L13" s="179">
        <f t="shared" si="3"/>
        <v>4</v>
      </c>
      <c r="M13" s="189">
        <v>0</v>
      </c>
      <c r="N13" s="223">
        <v>0</v>
      </c>
      <c r="O13" s="223">
        <v>0</v>
      </c>
      <c r="P13" s="179">
        <f t="shared" si="4"/>
        <v>0</v>
      </c>
      <c r="Q13" s="136">
        <v>11</v>
      </c>
      <c r="R13" s="136">
        <v>9</v>
      </c>
      <c r="S13" s="191">
        <f t="shared" si="5"/>
        <v>82</v>
      </c>
      <c r="T13" s="179">
        <f t="shared" si="6"/>
        <v>3</v>
      </c>
      <c r="U13" s="136">
        <v>9</v>
      </c>
      <c r="V13" s="136">
        <v>100</v>
      </c>
      <c r="W13" s="179">
        <f t="shared" si="7"/>
        <v>2</v>
      </c>
      <c r="X13" s="136">
        <v>0</v>
      </c>
      <c r="Y13" s="136">
        <v>0</v>
      </c>
      <c r="Z13" s="192">
        <f t="shared" si="0"/>
        <v>13</v>
      </c>
      <c r="AA13" s="192">
        <f t="shared" si="8"/>
        <v>65</v>
      </c>
    </row>
    <row r="14" spans="1:27" s="61" customFormat="1" ht="14.25" x14ac:dyDescent="0.25">
      <c r="A14" s="57"/>
      <c r="B14" s="57"/>
      <c r="C14" s="58" t="s">
        <v>52</v>
      </c>
      <c r="D14" s="116"/>
      <c r="E14" s="57"/>
      <c r="F14" s="20"/>
      <c r="G14" s="62">
        <f>SUM(G3:G13)</f>
        <v>1313</v>
      </c>
      <c r="H14" s="59">
        <f>SUM(H3:H13)</f>
        <v>71</v>
      </c>
      <c r="I14" s="59">
        <f>SUM(I3:I13)</f>
        <v>71</v>
      </c>
      <c r="J14" s="20"/>
      <c r="K14" s="60"/>
      <c r="L14" s="20"/>
      <c r="M14" s="56"/>
      <c r="N14" s="56"/>
      <c r="O14" s="56"/>
      <c r="P14" s="20"/>
      <c r="Q14" s="57"/>
      <c r="R14" s="57"/>
      <c r="S14" s="57"/>
      <c r="T14" s="20"/>
      <c r="U14" s="21"/>
      <c r="V14" s="21"/>
    </row>
    <row r="15" spans="1:27" ht="15.75" thickBot="1" x14ac:dyDescent="0.3">
      <c r="M15" s="56"/>
      <c r="N15" s="56"/>
      <c r="O15" s="56"/>
    </row>
    <row r="16" spans="1:27" ht="16.5" thickBot="1" x14ac:dyDescent="0.3">
      <c r="V16" s="48" t="s">
        <v>51</v>
      </c>
      <c r="W16" s="49"/>
      <c r="X16" s="49"/>
      <c r="Y16" s="50"/>
      <c r="Z16" s="17">
        <f>AVERAGE(Z3:Z13)</f>
        <v>19.09090909090909</v>
      </c>
      <c r="AA16" s="18">
        <f>ROUND(Z16/$Z$2*100,0)</f>
        <v>95</v>
      </c>
    </row>
  </sheetData>
  <sortState ref="A1:AA14">
    <sortCondition descending="1" ref="AA3"/>
  </sortState>
  <phoneticPr fontId="40" type="noConversion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0" tint="-0.14999847407452621"/>
  </sheetPr>
  <dimension ref="A1:EZ20"/>
  <sheetViews>
    <sheetView zoomScale="59" zoomScaleNormal="59" zoomScalePageLayoutView="85" workbookViewId="0">
      <pane xSplit="5" ySplit="2" topLeftCell="F3" activePane="bottomRight" state="frozen"/>
      <selection activeCell="I25" sqref="I25"/>
      <selection pane="topRight" activeCell="I25" sqref="I25"/>
      <selection pane="bottomLeft" activeCell="I25" sqref="I25"/>
      <selection pane="bottomRight" activeCell="AD14" sqref="AD14"/>
    </sheetView>
  </sheetViews>
  <sheetFormatPr defaultColWidth="8.85546875" defaultRowHeight="15" x14ac:dyDescent="0.25"/>
  <cols>
    <col min="1" max="1" width="31.28515625" customWidth="1"/>
    <col min="2" max="2" width="5.140625" customWidth="1"/>
    <col min="3" max="3" width="44.42578125" bestFit="1" customWidth="1"/>
    <col min="4" max="4" width="36.7109375" customWidth="1"/>
    <col min="5" max="5" width="14" bestFit="1" customWidth="1"/>
    <col min="6" max="6" width="5.7109375" customWidth="1"/>
    <col min="7" max="7" width="14.85546875" bestFit="1" customWidth="1"/>
    <col min="8" max="8" width="12.42578125" customWidth="1"/>
    <col min="9" max="9" width="12.85546875" customWidth="1"/>
    <col min="10" max="10" width="6.140625" customWidth="1"/>
    <col min="11" max="11" width="12.42578125" bestFit="1" customWidth="1"/>
    <col min="12" max="12" width="5.7109375" customWidth="1"/>
    <col min="13" max="15" width="16.85546875" customWidth="1"/>
    <col min="16" max="16" width="5.7109375" customWidth="1"/>
    <col min="17" max="18" width="14.85546875" bestFit="1" customWidth="1"/>
    <col min="19" max="19" width="8.85546875" customWidth="1"/>
    <col min="20" max="20" width="6.85546875" customWidth="1"/>
    <col min="21" max="21" width="11.85546875" customWidth="1"/>
    <col min="22" max="22" width="12.85546875" customWidth="1"/>
    <col min="23" max="23" width="6.85546875" customWidth="1"/>
    <col min="24" max="25" width="13.28515625" bestFit="1" customWidth="1"/>
    <col min="26" max="26" width="7.85546875" customWidth="1"/>
    <col min="27" max="27" width="8.42578125" customWidth="1"/>
    <col min="28" max="29" width="8.85546875" style="1"/>
    <col min="30" max="30" width="29.28515625" style="1" customWidth="1"/>
    <col min="31" max="156" width="8.85546875" style="1"/>
  </cols>
  <sheetData>
    <row r="1" spans="1:156" s="1" customFormat="1" ht="154.5" x14ac:dyDescent="0.25">
      <c r="A1" s="154" t="s">
        <v>35</v>
      </c>
      <c r="B1" s="155"/>
      <c r="C1" s="154" t="s">
        <v>36</v>
      </c>
      <c r="D1" s="154" t="s">
        <v>265</v>
      </c>
      <c r="E1" s="156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655</v>
      </c>
      <c r="N1" s="5" t="s">
        <v>656</v>
      </c>
      <c r="O1" s="5" t="s">
        <v>657</v>
      </c>
      <c r="P1" s="11" t="s">
        <v>658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243</v>
      </c>
      <c r="V1" s="5" t="s">
        <v>244</v>
      </c>
      <c r="W1" s="11" t="s">
        <v>245</v>
      </c>
      <c r="X1" s="5" t="s">
        <v>246</v>
      </c>
      <c r="Y1" s="5" t="s">
        <v>247</v>
      </c>
      <c r="Z1" s="14" t="s">
        <v>646</v>
      </c>
      <c r="AA1" s="14" t="s">
        <v>50</v>
      </c>
    </row>
    <row r="2" spans="1:156" s="1" customFormat="1" x14ac:dyDescent="0.25">
      <c r="A2" s="10" t="s">
        <v>654</v>
      </c>
      <c r="B2" s="7"/>
      <c r="C2" s="8"/>
      <c r="D2" s="8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222">
        <v>2</v>
      </c>
      <c r="O2" s="222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 t="shared" ref="Z2:Z17" si="0">F2+J2+L2+P2+T2+W2</f>
        <v>20</v>
      </c>
      <c r="AA2" s="13">
        <v>100</v>
      </c>
    </row>
    <row r="3" spans="1:156" ht="30" customHeight="1" x14ac:dyDescent="0.25">
      <c r="A3" s="186" t="s">
        <v>20</v>
      </c>
      <c r="B3" s="187">
        <v>2</v>
      </c>
      <c r="C3" s="188" t="s">
        <v>579</v>
      </c>
      <c r="D3" s="188" t="s">
        <v>311</v>
      </c>
      <c r="E3" s="178" t="s">
        <v>647</v>
      </c>
      <c r="F3" s="179">
        <f t="shared" ref="F3:F17" si="1">IF(E3="23/24",2,0)</f>
        <v>2</v>
      </c>
      <c r="G3" s="136">
        <v>133</v>
      </c>
      <c r="H3" s="136">
        <v>6</v>
      </c>
      <c r="I3" s="246">
        <v>6</v>
      </c>
      <c r="J3" s="179">
        <f t="shared" ref="J3:J17" si="2">IF(ABS((H3-I3)/I3)&lt;=0.1,2,IF(AND(ABS((H3-I3)/I3)&gt;0.1,ABS((H3-I3)/I3)&lt;=0.2),1,0))</f>
        <v>2</v>
      </c>
      <c r="K3" s="205">
        <v>95</v>
      </c>
      <c r="L3" s="179">
        <f t="shared" ref="L3:L17" si="3">IF(K3&gt;90,4,IF(AND(K3&gt;80,K3&lt;=90),3,IF(AND(K3&gt;=50,K3&lt;=80),2,IF(AND(K3&gt;=10,K3&lt;50),1,0))))</f>
        <v>4</v>
      </c>
      <c r="M3" s="189">
        <v>2</v>
      </c>
      <c r="N3" s="189">
        <v>2</v>
      </c>
      <c r="O3" s="189">
        <v>2</v>
      </c>
      <c r="P3" s="179">
        <f t="shared" ref="P3:P17" si="4">SUM(M3:O3)</f>
        <v>6</v>
      </c>
      <c r="Q3" s="136">
        <v>132</v>
      </c>
      <c r="R3" s="136">
        <v>132</v>
      </c>
      <c r="S3" s="191">
        <f t="shared" ref="S3:S17" si="5">ROUND(R3/Q3*100,0)</f>
        <v>100</v>
      </c>
      <c r="T3" s="179">
        <f t="shared" ref="T3:T17" si="6">IF(S3&gt;90,4,IF(AND(S3&gt;80,S3&lt;=90),3,IF(AND(S3&gt;=50,S3&lt;=80),2,IF(AND(S3&gt;=10,S3&lt;50),1,0))))</f>
        <v>4</v>
      </c>
      <c r="U3" s="136">
        <v>124</v>
      </c>
      <c r="V3" s="136">
        <v>100</v>
      </c>
      <c r="W3" s="179">
        <f t="shared" ref="W3:W17" si="7">IF(V3&gt;=90,2,IF(V3&gt;=80,1,0))</f>
        <v>2</v>
      </c>
      <c r="X3" s="136">
        <v>7</v>
      </c>
      <c r="Y3" s="136">
        <v>22</v>
      </c>
      <c r="Z3" s="192">
        <f t="shared" si="0"/>
        <v>20</v>
      </c>
      <c r="AA3" s="192">
        <f t="shared" ref="AA3:AA17" si="8">ROUND(Z3/$Z$2*100,0)</f>
        <v>100</v>
      </c>
    </row>
    <row r="4" spans="1:156" ht="30" customHeight="1" x14ac:dyDescent="0.25">
      <c r="A4" s="186" t="s">
        <v>20</v>
      </c>
      <c r="B4" s="187">
        <v>4</v>
      </c>
      <c r="C4" s="188" t="s">
        <v>581</v>
      </c>
      <c r="D4" s="188" t="s">
        <v>302</v>
      </c>
      <c r="E4" s="178" t="s">
        <v>647</v>
      </c>
      <c r="F4" s="179">
        <f t="shared" si="1"/>
        <v>2</v>
      </c>
      <c r="G4" s="136">
        <v>57</v>
      </c>
      <c r="H4" s="136">
        <v>3</v>
      </c>
      <c r="I4" s="246">
        <v>3</v>
      </c>
      <c r="J4" s="179">
        <f t="shared" si="2"/>
        <v>2</v>
      </c>
      <c r="K4" s="205">
        <v>98.3</v>
      </c>
      <c r="L4" s="179">
        <f t="shared" si="3"/>
        <v>4</v>
      </c>
      <c r="M4" s="189">
        <v>2</v>
      </c>
      <c r="N4" s="189">
        <v>2</v>
      </c>
      <c r="O4" s="189">
        <v>2</v>
      </c>
      <c r="P4" s="179">
        <f t="shared" si="4"/>
        <v>6</v>
      </c>
      <c r="Q4" s="136">
        <v>56</v>
      </c>
      <c r="R4" s="136">
        <v>56</v>
      </c>
      <c r="S4" s="191">
        <f t="shared" si="5"/>
        <v>100</v>
      </c>
      <c r="T4" s="179">
        <f t="shared" si="6"/>
        <v>4</v>
      </c>
      <c r="U4" s="136">
        <v>50</v>
      </c>
      <c r="V4" s="136">
        <v>100</v>
      </c>
      <c r="W4" s="179">
        <f t="shared" si="7"/>
        <v>2</v>
      </c>
      <c r="X4" s="136">
        <v>5</v>
      </c>
      <c r="Y4" s="136">
        <v>71</v>
      </c>
      <c r="Z4" s="192">
        <f t="shared" si="0"/>
        <v>20</v>
      </c>
      <c r="AA4" s="192">
        <f t="shared" si="8"/>
        <v>100</v>
      </c>
      <c r="AD4" s="140"/>
      <c r="AE4" s="124"/>
      <c r="AF4" s="124"/>
    </row>
    <row r="5" spans="1:156" ht="30" customHeight="1" x14ac:dyDescent="0.25">
      <c r="A5" s="186" t="s">
        <v>20</v>
      </c>
      <c r="B5" s="187">
        <v>9</v>
      </c>
      <c r="C5" s="188" t="s">
        <v>586</v>
      </c>
      <c r="D5" s="188" t="s">
        <v>306</v>
      </c>
      <c r="E5" s="178" t="s">
        <v>647</v>
      </c>
      <c r="F5" s="179">
        <f t="shared" si="1"/>
        <v>2</v>
      </c>
      <c r="G5" s="136">
        <v>197</v>
      </c>
      <c r="H5" s="136">
        <v>10</v>
      </c>
      <c r="I5" s="246">
        <v>10</v>
      </c>
      <c r="J5" s="179">
        <f t="shared" si="2"/>
        <v>2</v>
      </c>
      <c r="K5" s="205">
        <v>91.7</v>
      </c>
      <c r="L5" s="179">
        <f t="shared" si="3"/>
        <v>4</v>
      </c>
      <c r="M5" s="189">
        <v>2</v>
      </c>
      <c r="N5" s="189">
        <v>2</v>
      </c>
      <c r="O5" s="189">
        <v>2</v>
      </c>
      <c r="P5" s="179">
        <f t="shared" si="4"/>
        <v>6</v>
      </c>
      <c r="Q5" s="136">
        <v>197</v>
      </c>
      <c r="R5" s="136">
        <v>196</v>
      </c>
      <c r="S5" s="191">
        <f t="shared" si="5"/>
        <v>99</v>
      </c>
      <c r="T5" s="179">
        <f t="shared" si="6"/>
        <v>4</v>
      </c>
      <c r="U5" s="136">
        <v>294</v>
      </c>
      <c r="V5" s="136">
        <v>100</v>
      </c>
      <c r="W5" s="179">
        <f t="shared" si="7"/>
        <v>2</v>
      </c>
      <c r="X5" s="136">
        <v>16</v>
      </c>
      <c r="Y5" s="136">
        <v>160</v>
      </c>
      <c r="Z5" s="192">
        <f t="shared" si="0"/>
        <v>20</v>
      </c>
      <c r="AA5" s="192">
        <f t="shared" si="8"/>
        <v>100</v>
      </c>
      <c r="AD5" s="140"/>
      <c r="AE5" s="124"/>
      <c r="AF5" s="124"/>
    </row>
    <row r="6" spans="1:156" ht="30" customHeight="1" x14ac:dyDescent="0.25">
      <c r="A6" s="186" t="s">
        <v>20</v>
      </c>
      <c r="B6" s="187">
        <v>10</v>
      </c>
      <c r="C6" s="188" t="s">
        <v>587</v>
      </c>
      <c r="D6" s="188" t="s">
        <v>307</v>
      </c>
      <c r="E6" s="178" t="s">
        <v>647</v>
      </c>
      <c r="F6" s="179">
        <f t="shared" si="1"/>
        <v>2</v>
      </c>
      <c r="G6" s="136">
        <v>294</v>
      </c>
      <c r="H6" s="136">
        <v>12</v>
      </c>
      <c r="I6" s="246">
        <v>12</v>
      </c>
      <c r="J6" s="179">
        <f t="shared" si="2"/>
        <v>2</v>
      </c>
      <c r="K6" s="205">
        <v>93.3</v>
      </c>
      <c r="L6" s="179">
        <f t="shared" si="3"/>
        <v>4</v>
      </c>
      <c r="M6" s="189">
        <v>2</v>
      </c>
      <c r="N6" s="189">
        <v>2</v>
      </c>
      <c r="O6" s="189">
        <v>2</v>
      </c>
      <c r="P6" s="179">
        <f t="shared" si="4"/>
        <v>6</v>
      </c>
      <c r="Q6" s="136">
        <v>291</v>
      </c>
      <c r="R6" s="136">
        <v>289</v>
      </c>
      <c r="S6" s="191">
        <f t="shared" si="5"/>
        <v>99</v>
      </c>
      <c r="T6" s="179">
        <f t="shared" si="6"/>
        <v>4</v>
      </c>
      <c r="U6" s="136">
        <v>307</v>
      </c>
      <c r="V6" s="136">
        <v>100</v>
      </c>
      <c r="W6" s="179">
        <f t="shared" si="7"/>
        <v>2</v>
      </c>
      <c r="X6" s="136">
        <v>13</v>
      </c>
      <c r="Y6" s="136">
        <v>91</v>
      </c>
      <c r="Z6" s="192">
        <f t="shared" si="0"/>
        <v>20</v>
      </c>
      <c r="AA6" s="192">
        <f t="shared" si="8"/>
        <v>100</v>
      </c>
      <c r="AD6" s="140"/>
      <c r="AE6" s="124"/>
      <c r="AF6" s="124"/>
    </row>
    <row r="7" spans="1:156" ht="30" customHeight="1" x14ac:dyDescent="0.25">
      <c r="A7" s="186" t="s">
        <v>20</v>
      </c>
      <c r="B7" s="187">
        <v>11</v>
      </c>
      <c r="C7" s="188" t="s">
        <v>588</v>
      </c>
      <c r="D7" s="188" t="s">
        <v>308</v>
      </c>
      <c r="E7" s="178" t="s">
        <v>647</v>
      </c>
      <c r="F7" s="179">
        <f t="shared" si="1"/>
        <v>2</v>
      </c>
      <c r="G7" s="136">
        <v>39</v>
      </c>
      <c r="H7" s="136">
        <v>3</v>
      </c>
      <c r="I7" s="246">
        <v>3</v>
      </c>
      <c r="J7" s="179">
        <f t="shared" si="2"/>
        <v>2</v>
      </c>
      <c r="K7" s="205">
        <v>95</v>
      </c>
      <c r="L7" s="179">
        <f t="shared" si="3"/>
        <v>4</v>
      </c>
      <c r="M7" s="189">
        <v>2</v>
      </c>
      <c r="N7" s="189">
        <v>2</v>
      </c>
      <c r="O7" s="189">
        <v>2</v>
      </c>
      <c r="P7" s="179">
        <f t="shared" si="4"/>
        <v>6</v>
      </c>
      <c r="Q7" s="136">
        <v>38</v>
      </c>
      <c r="R7" s="136">
        <v>38</v>
      </c>
      <c r="S7" s="191">
        <f t="shared" si="5"/>
        <v>100</v>
      </c>
      <c r="T7" s="179">
        <f t="shared" si="6"/>
        <v>4</v>
      </c>
      <c r="U7" s="136">
        <v>59</v>
      </c>
      <c r="V7" s="136">
        <v>100</v>
      </c>
      <c r="W7" s="179">
        <f t="shared" si="7"/>
        <v>2</v>
      </c>
      <c r="X7" s="136">
        <v>1</v>
      </c>
      <c r="Y7" s="136">
        <v>34</v>
      </c>
      <c r="Z7" s="192">
        <f t="shared" si="0"/>
        <v>20</v>
      </c>
      <c r="AA7" s="192">
        <f t="shared" si="8"/>
        <v>100</v>
      </c>
      <c r="AD7" s="140"/>
      <c r="AE7" s="124"/>
      <c r="AF7" s="124"/>
    </row>
    <row r="8" spans="1:156" ht="30" customHeight="1" x14ac:dyDescent="0.25">
      <c r="A8" s="186" t="s">
        <v>20</v>
      </c>
      <c r="B8" s="187">
        <v>12</v>
      </c>
      <c r="C8" s="188" t="s">
        <v>589</v>
      </c>
      <c r="D8" s="188" t="s">
        <v>309</v>
      </c>
      <c r="E8" s="178" t="s">
        <v>647</v>
      </c>
      <c r="F8" s="179">
        <f t="shared" si="1"/>
        <v>2</v>
      </c>
      <c r="G8" s="136">
        <v>229</v>
      </c>
      <c r="H8" s="136">
        <v>9</v>
      </c>
      <c r="I8" s="246">
        <v>9</v>
      </c>
      <c r="J8" s="179">
        <f t="shared" si="2"/>
        <v>2</v>
      </c>
      <c r="K8" s="205">
        <v>95</v>
      </c>
      <c r="L8" s="179">
        <f t="shared" si="3"/>
        <v>4</v>
      </c>
      <c r="M8" s="189">
        <v>2</v>
      </c>
      <c r="N8" s="189">
        <v>2</v>
      </c>
      <c r="O8" s="189">
        <v>2</v>
      </c>
      <c r="P8" s="179">
        <f t="shared" si="4"/>
        <v>6</v>
      </c>
      <c r="Q8" s="136">
        <v>227</v>
      </c>
      <c r="R8" s="136">
        <v>227</v>
      </c>
      <c r="S8" s="191">
        <f t="shared" si="5"/>
        <v>100</v>
      </c>
      <c r="T8" s="179">
        <f t="shared" si="6"/>
        <v>4</v>
      </c>
      <c r="U8" s="136">
        <v>245</v>
      </c>
      <c r="V8" s="136">
        <v>100</v>
      </c>
      <c r="W8" s="179">
        <f t="shared" si="7"/>
        <v>2</v>
      </c>
      <c r="X8" s="136">
        <v>12</v>
      </c>
      <c r="Y8" s="136">
        <v>41</v>
      </c>
      <c r="Z8" s="192">
        <f t="shared" si="0"/>
        <v>20</v>
      </c>
      <c r="AA8" s="192">
        <f t="shared" si="8"/>
        <v>100</v>
      </c>
      <c r="AD8" s="140"/>
      <c r="AE8" s="124"/>
      <c r="AF8" s="124"/>
    </row>
    <row r="9" spans="1:156" ht="30" customHeight="1" x14ac:dyDescent="0.25">
      <c r="A9" s="186" t="s">
        <v>20</v>
      </c>
      <c r="B9" s="187">
        <v>13</v>
      </c>
      <c r="C9" s="188" t="s">
        <v>590</v>
      </c>
      <c r="D9" s="188" t="s">
        <v>310</v>
      </c>
      <c r="E9" s="178" t="s">
        <v>647</v>
      </c>
      <c r="F9" s="179">
        <f t="shared" si="1"/>
        <v>2</v>
      </c>
      <c r="G9" s="136">
        <v>270</v>
      </c>
      <c r="H9" s="136">
        <v>11</v>
      </c>
      <c r="I9" s="246">
        <v>11</v>
      </c>
      <c r="J9" s="179">
        <f t="shared" si="2"/>
        <v>2</v>
      </c>
      <c r="K9" s="205">
        <v>93.3</v>
      </c>
      <c r="L9" s="179">
        <f t="shared" si="3"/>
        <v>4</v>
      </c>
      <c r="M9" s="189">
        <v>2</v>
      </c>
      <c r="N9" s="189">
        <v>2</v>
      </c>
      <c r="O9" s="189">
        <v>2</v>
      </c>
      <c r="P9" s="179">
        <f t="shared" si="4"/>
        <v>6</v>
      </c>
      <c r="Q9" s="136">
        <v>266</v>
      </c>
      <c r="R9" s="136">
        <v>255</v>
      </c>
      <c r="S9" s="191">
        <f t="shared" si="5"/>
        <v>96</v>
      </c>
      <c r="T9" s="179">
        <f t="shared" si="6"/>
        <v>4</v>
      </c>
      <c r="U9" s="136">
        <v>375</v>
      </c>
      <c r="V9" s="136">
        <v>100</v>
      </c>
      <c r="W9" s="179">
        <f t="shared" si="7"/>
        <v>2</v>
      </c>
      <c r="X9" s="136">
        <v>11</v>
      </c>
      <c r="Y9" s="136">
        <v>57</v>
      </c>
      <c r="Z9" s="192">
        <f t="shared" si="0"/>
        <v>20</v>
      </c>
      <c r="AA9" s="192">
        <f t="shared" si="8"/>
        <v>100</v>
      </c>
      <c r="AD9" s="140"/>
      <c r="AE9" s="124"/>
      <c r="AF9" s="124"/>
    </row>
    <row r="10" spans="1:156" ht="30" customHeight="1" x14ac:dyDescent="0.25">
      <c r="A10" s="186" t="s">
        <v>20</v>
      </c>
      <c r="B10" s="187">
        <v>3</v>
      </c>
      <c r="C10" s="188" t="s">
        <v>580</v>
      </c>
      <c r="D10" s="188" t="s">
        <v>301</v>
      </c>
      <c r="E10" s="178" t="s">
        <v>647</v>
      </c>
      <c r="F10" s="179">
        <f t="shared" si="1"/>
        <v>2</v>
      </c>
      <c r="G10" s="136">
        <v>95</v>
      </c>
      <c r="H10" s="136">
        <v>4</v>
      </c>
      <c r="I10" s="246">
        <v>4</v>
      </c>
      <c r="J10" s="179">
        <f t="shared" si="2"/>
        <v>2</v>
      </c>
      <c r="K10" s="205">
        <v>90</v>
      </c>
      <c r="L10" s="179">
        <f t="shared" si="3"/>
        <v>3</v>
      </c>
      <c r="M10" s="189">
        <v>2</v>
      </c>
      <c r="N10" s="189">
        <v>2</v>
      </c>
      <c r="O10" s="189">
        <v>2</v>
      </c>
      <c r="P10" s="179">
        <f t="shared" si="4"/>
        <v>6</v>
      </c>
      <c r="Q10" s="136">
        <v>93</v>
      </c>
      <c r="R10" s="136">
        <v>93</v>
      </c>
      <c r="S10" s="191">
        <f t="shared" si="5"/>
        <v>100</v>
      </c>
      <c r="T10" s="179">
        <f t="shared" si="6"/>
        <v>4</v>
      </c>
      <c r="U10" s="136">
        <v>136</v>
      </c>
      <c r="V10" s="136">
        <v>100</v>
      </c>
      <c r="W10" s="179">
        <f t="shared" si="7"/>
        <v>2</v>
      </c>
      <c r="X10" s="136">
        <v>18</v>
      </c>
      <c r="Y10" s="136">
        <v>73</v>
      </c>
      <c r="Z10" s="192">
        <f t="shared" si="0"/>
        <v>19</v>
      </c>
      <c r="AA10" s="192">
        <f t="shared" si="8"/>
        <v>95</v>
      </c>
      <c r="AD10" s="140"/>
      <c r="AE10" s="124"/>
      <c r="AF10" s="124"/>
    </row>
    <row r="11" spans="1:156" ht="30" customHeight="1" x14ac:dyDescent="0.25">
      <c r="A11" s="186" t="s">
        <v>20</v>
      </c>
      <c r="B11" s="187">
        <v>5</v>
      </c>
      <c r="C11" s="188" t="s">
        <v>582</v>
      </c>
      <c r="D11" s="188" t="s">
        <v>303</v>
      </c>
      <c r="E11" s="178" t="s">
        <v>647</v>
      </c>
      <c r="F11" s="179">
        <f t="shared" si="1"/>
        <v>2</v>
      </c>
      <c r="G11" s="136">
        <v>283</v>
      </c>
      <c r="H11" s="136">
        <v>12</v>
      </c>
      <c r="I11" s="246">
        <v>12</v>
      </c>
      <c r="J11" s="179">
        <f t="shared" si="2"/>
        <v>2</v>
      </c>
      <c r="K11" s="205">
        <v>88.3</v>
      </c>
      <c r="L11" s="179">
        <f t="shared" si="3"/>
        <v>3</v>
      </c>
      <c r="M11" s="189">
        <v>2</v>
      </c>
      <c r="N11" s="189">
        <v>2</v>
      </c>
      <c r="O11" s="189">
        <v>2</v>
      </c>
      <c r="P11" s="179">
        <f t="shared" si="4"/>
        <v>6</v>
      </c>
      <c r="Q11" s="136">
        <v>276</v>
      </c>
      <c r="R11" s="136">
        <v>269</v>
      </c>
      <c r="S11" s="191">
        <f t="shared" si="5"/>
        <v>97</v>
      </c>
      <c r="T11" s="179">
        <f t="shared" si="6"/>
        <v>4</v>
      </c>
      <c r="U11" s="136">
        <v>313</v>
      </c>
      <c r="V11" s="136">
        <v>100</v>
      </c>
      <c r="W11" s="179">
        <f t="shared" si="7"/>
        <v>2</v>
      </c>
      <c r="X11" s="136">
        <v>14</v>
      </c>
      <c r="Y11" s="136">
        <v>64</v>
      </c>
      <c r="Z11" s="192">
        <f t="shared" si="0"/>
        <v>19</v>
      </c>
      <c r="AA11" s="192">
        <f t="shared" si="8"/>
        <v>95</v>
      </c>
      <c r="AD11" s="140"/>
      <c r="AE11" s="124"/>
      <c r="AF11" s="124"/>
    </row>
    <row r="12" spans="1:156" ht="30" customHeight="1" x14ac:dyDescent="0.25">
      <c r="A12" s="186" t="s">
        <v>20</v>
      </c>
      <c r="B12" s="187">
        <v>7</v>
      </c>
      <c r="C12" s="188" t="s">
        <v>584</v>
      </c>
      <c r="D12" s="188" t="s">
        <v>312</v>
      </c>
      <c r="E12" s="178" t="s">
        <v>647</v>
      </c>
      <c r="F12" s="179">
        <f t="shared" si="1"/>
        <v>2</v>
      </c>
      <c r="G12" s="136">
        <v>105</v>
      </c>
      <c r="H12" s="136">
        <v>4</v>
      </c>
      <c r="I12" s="246">
        <v>4</v>
      </c>
      <c r="J12" s="179">
        <f t="shared" si="2"/>
        <v>2</v>
      </c>
      <c r="K12" s="205">
        <v>88.3</v>
      </c>
      <c r="L12" s="179">
        <f t="shared" si="3"/>
        <v>3</v>
      </c>
      <c r="M12" s="189">
        <v>2</v>
      </c>
      <c r="N12" s="189">
        <v>2</v>
      </c>
      <c r="O12" s="189">
        <v>2</v>
      </c>
      <c r="P12" s="179">
        <f t="shared" si="4"/>
        <v>6</v>
      </c>
      <c r="Q12" s="136">
        <v>102</v>
      </c>
      <c r="R12" s="136">
        <v>101</v>
      </c>
      <c r="S12" s="191">
        <f t="shared" si="5"/>
        <v>99</v>
      </c>
      <c r="T12" s="179">
        <f t="shared" si="6"/>
        <v>4</v>
      </c>
      <c r="U12" s="136">
        <v>97</v>
      </c>
      <c r="V12" s="136">
        <v>100</v>
      </c>
      <c r="W12" s="179">
        <f t="shared" si="7"/>
        <v>2</v>
      </c>
      <c r="X12" s="136">
        <v>7</v>
      </c>
      <c r="Y12" s="136">
        <v>49</v>
      </c>
      <c r="Z12" s="192">
        <f t="shared" si="0"/>
        <v>19</v>
      </c>
      <c r="AA12" s="192">
        <f t="shared" si="8"/>
        <v>95</v>
      </c>
      <c r="AD12" s="140"/>
      <c r="AE12" s="124"/>
      <c r="AF12" s="124"/>
    </row>
    <row r="13" spans="1:156" s="122" customFormat="1" ht="30" customHeight="1" x14ac:dyDescent="0.25">
      <c r="A13" s="186" t="s">
        <v>20</v>
      </c>
      <c r="B13" s="187">
        <v>8</v>
      </c>
      <c r="C13" s="188" t="s">
        <v>585</v>
      </c>
      <c r="D13" s="188" t="s">
        <v>305</v>
      </c>
      <c r="E13" s="178" t="s">
        <v>647</v>
      </c>
      <c r="F13" s="179">
        <f t="shared" si="1"/>
        <v>2</v>
      </c>
      <c r="G13" s="136">
        <v>90</v>
      </c>
      <c r="H13" s="136">
        <v>4</v>
      </c>
      <c r="I13" s="246">
        <v>4</v>
      </c>
      <c r="J13" s="179">
        <f t="shared" si="2"/>
        <v>2</v>
      </c>
      <c r="K13" s="205">
        <v>96.7</v>
      </c>
      <c r="L13" s="179">
        <f t="shared" si="3"/>
        <v>4</v>
      </c>
      <c r="M13" s="189">
        <v>2</v>
      </c>
      <c r="N13" s="189">
        <v>2</v>
      </c>
      <c r="O13" s="189">
        <v>2</v>
      </c>
      <c r="P13" s="179">
        <f t="shared" si="4"/>
        <v>6</v>
      </c>
      <c r="Q13" s="136">
        <v>88</v>
      </c>
      <c r="R13" s="136">
        <v>79</v>
      </c>
      <c r="S13" s="191">
        <f t="shared" si="5"/>
        <v>90</v>
      </c>
      <c r="T13" s="179">
        <f t="shared" si="6"/>
        <v>3</v>
      </c>
      <c r="U13" s="136">
        <v>83</v>
      </c>
      <c r="V13" s="136">
        <v>100</v>
      </c>
      <c r="W13" s="179">
        <f t="shared" si="7"/>
        <v>2</v>
      </c>
      <c r="X13" s="136">
        <v>43</v>
      </c>
      <c r="Y13" s="136">
        <v>366</v>
      </c>
      <c r="Z13" s="192">
        <f t="shared" si="0"/>
        <v>19</v>
      </c>
      <c r="AA13" s="192">
        <f t="shared" si="8"/>
        <v>95</v>
      </c>
      <c r="AB13" s="1"/>
      <c r="AC13" s="1"/>
      <c r="AD13" s="140"/>
      <c r="AE13" s="124"/>
      <c r="AF13" s="124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</row>
    <row r="14" spans="1:156" s="122" customFormat="1" ht="30" customHeight="1" x14ac:dyDescent="0.25">
      <c r="A14" s="186" t="s">
        <v>20</v>
      </c>
      <c r="B14" s="187">
        <v>15</v>
      </c>
      <c r="C14" s="188" t="s">
        <v>591</v>
      </c>
      <c r="D14" s="188" t="s">
        <v>315</v>
      </c>
      <c r="E14" s="178" t="s">
        <v>647</v>
      </c>
      <c r="F14" s="179">
        <f t="shared" si="1"/>
        <v>2</v>
      </c>
      <c r="G14" s="136">
        <v>158</v>
      </c>
      <c r="H14" s="136">
        <v>6</v>
      </c>
      <c r="I14" s="246">
        <v>6</v>
      </c>
      <c r="J14" s="179">
        <f t="shared" si="2"/>
        <v>2</v>
      </c>
      <c r="K14" s="205">
        <v>88.3</v>
      </c>
      <c r="L14" s="179">
        <f t="shared" si="3"/>
        <v>3</v>
      </c>
      <c r="M14" s="189">
        <v>2</v>
      </c>
      <c r="N14" s="189">
        <v>2</v>
      </c>
      <c r="O14" s="189">
        <v>2</v>
      </c>
      <c r="P14" s="179">
        <f t="shared" si="4"/>
        <v>6</v>
      </c>
      <c r="Q14" s="136">
        <v>158</v>
      </c>
      <c r="R14" s="136">
        <v>158</v>
      </c>
      <c r="S14" s="191">
        <f t="shared" si="5"/>
        <v>100</v>
      </c>
      <c r="T14" s="179">
        <f t="shared" si="6"/>
        <v>4</v>
      </c>
      <c r="U14" s="136">
        <v>154</v>
      </c>
      <c r="V14" s="136">
        <v>100</v>
      </c>
      <c r="W14" s="179">
        <f t="shared" si="7"/>
        <v>2</v>
      </c>
      <c r="X14" s="136">
        <v>16</v>
      </c>
      <c r="Y14" s="136">
        <v>30</v>
      </c>
      <c r="Z14" s="192">
        <f t="shared" si="0"/>
        <v>19</v>
      </c>
      <c r="AA14" s="192">
        <f t="shared" si="8"/>
        <v>95</v>
      </c>
      <c r="AB14" s="1"/>
      <c r="AC14" s="1"/>
      <c r="AD14" s="140"/>
      <c r="AE14" s="124"/>
      <c r="AF14" s="124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</row>
    <row r="15" spans="1:156" ht="30" customHeight="1" x14ac:dyDescent="0.25">
      <c r="A15" s="186" t="s">
        <v>20</v>
      </c>
      <c r="B15" s="187">
        <v>1</v>
      </c>
      <c r="C15" s="188" t="s">
        <v>578</v>
      </c>
      <c r="D15" s="188" t="s">
        <v>313</v>
      </c>
      <c r="E15" s="178" t="s">
        <v>647</v>
      </c>
      <c r="F15" s="179">
        <f t="shared" si="1"/>
        <v>2</v>
      </c>
      <c r="G15" s="136">
        <v>100</v>
      </c>
      <c r="H15" s="136">
        <v>4</v>
      </c>
      <c r="I15" s="246">
        <v>4</v>
      </c>
      <c r="J15" s="179">
        <f t="shared" si="2"/>
        <v>2</v>
      </c>
      <c r="K15" s="205">
        <v>85</v>
      </c>
      <c r="L15" s="179">
        <f t="shared" si="3"/>
        <v>3</v>
      </c>
      <c r="M15" s="189">
        <v>2</v>
      </c>
      <c r="N15" s="189">
        <v>2</v>
      </c>
      <c r="O15" s="189">
        <v>2</v>
      </c>
      <c r="P15" s="179">
        <f t="shared" si="4"/>
        <v>6</v>
      </c>
      <c r="Q15" s="136">
        <v>97</v>
      </c>
      <c r="R15" s="136">
        <v>80</v>
      </c>
      <c r="S15" s="191">
        <f t="shared" si="5"/>
        <v>82</v>
      </c>
      <c r="T15" s="179">
        <f t="shared" si="6"/>
        <v>3</v>
      </c>
      <c r="U15" s="136">
        <v>98</v>
      </c>
      <c r="V15" s="136">
        <v>100</v>
      </c>
      <c r="W15" s="179">
        <f t="shared" si="7"/>
        <v>2</v>
      </c>
      <c r="X15" s="136">
        <v>1</v>
      </c>
      <c r="Y15" s="136">
        <v>67</v>
      </c>
      <c r="Z15" s="192">
        <f t="shared" si="0"/>
        <v>18</v>
      </c>
      <c r="AA15" s="192">
        <f t="shared" si="8"/>
        <v>90</v>
      </c>
      <c r="AD15" s="140"/>
      <c r="AE15" s="141"/>
      <c r="AF15" s="124"/>
    </row>
    <row r="16" spans="1:156" ht="30" customHeight="1" x14ac:dyDescent="0.25">
      <c r="A16" s="186" t="s">
        <v>20</v>
      </c>
      <c r="B16" s="187">
        <v>6</v>
      </c>
      <c r="C16" s="188" t="s">
        <v>583</v>
      </c>
      <c r="D16" s="188" t="s">
        <v>304</v>
      </c>
      <c r="E16" s="178" t="s">
        <v>647</v>
      </c>
      <c r="F16" s="179">
        <f t="shared" si="1"/>
        <v>2</v>
      </c>
      <c r="G16" s="136">
        <v>147</v>
      </c>
      <c r="H16" s="136">
        <v>6</v>
      </c>
      <c r="I16" s="246">
        <v>6</v>
      </c>
      <c r="J16" s="179">
        <f t="shared" si="2"/>
        <v>2</v>
      </c>
      <c r="K16" s="205">
        <v>86.7</v>
      </c>
      <c r="L16" s="179">
        <f t="shared" si="3"/>
        <v>3</v>
      </c>
      <c r="M16" s="189">
        <v>2</v>
      </c>
      <c r="N16" s="223">
        <v>2</v>
      </c>
      <c r="O16" s="223">
        <v>2</v>
      </c>
      <c r="P16" s="179">
        <f t="shared" si="4"/>
        <v>6</v>
      </c>
      <c r="Q16" s="136">
        <v>140</v>
      </c>
      <c r="R16" s="136">
        <v>121</v>
      </c>
      <c r="S16" s="191">
        <f t="shared" si="5"/>
        <v>86</v>
      </c>
      <c r="T16" s="179">
        <f t="shared" si="6"/>
        <v>3</v>
      </c>
      <c r="U16" s="136">
        <v>193</v>
      </c>
      <c r="V16" s="136">
        <v>100</v>
      </c>
      <c r="W16" s="179">
        <f t="shared" si="7"/>
        <v>2</v>
      </c>
      <c r="X16" s="136">
        <v>11</v>
      </c>
      <c r="Y16" s="136">
        <v>180</v>
      </c>
      <c r="Z16" s="192">
        <f t="shared" si="0"/>
        <v>18</v>
      </c>
      <c r="AA16" s="192">
        <f t="shared" si="8"/>
        <v>90</v>
      </c>
      <c r="AD16" s="140"/>
      <c r="AE16" s="124"/>
      <c r="AF16" s="124"/>
    </row>
    <row r="17" spans="1:32" ht="30" customHeight="1" x14ac:dyDescent="0.25">
      <c r="A17" s="186" t="s">
        <v>20</v>
      </c>
      <c r="B17" s="187">
        <v>14</v>
      </c>
      <c r="C17" s="188" t="s">
        <v>592</v>
      </c>
      <c r="D17" s="188" t="s">
        <v>314</v>
      </c>
      <c r="E17" s="178" t="s">
        <v>647</v>
      </c>
      <c r="F17" s="179">
        <f t="shared" si="1"/>
        <v>2</v>
      </c>
      <c r="G17" s="136">
        <v>16</v>
      </c>
      <c r="H17" s="136">
        <v>1</v>
      </c>
      <c r="I17" s="246">
        <v>1</v>
      </c>
      <c r="J17" s="179">
        <f t="shared" si="2"/>
        <v>2</v>
      </c>
      <c r="K17" s="205">
        <v>90</v>
      </c>
      <c r="L17" s="179">
        <f t="shared" si="3"/>
        <v>3</v>
      </c>
      <c r="M17" s="189">
        <v>1</v>
      </c>
      <c r="N17" s="189">
        <v>1</v>
      </c>
      <c r="O17" s="189">
        <v>1</v>
      </c>
      <c r="P17" s="179">
        <f t="shared" si="4"/>
        <v>3</v>
      </c>
      <c r="Q17" s="136">
        <v>14</v>
      </c>
      <c r="R17" s="136">
        <v>12</v>
      </c>
      <c r="S17" s="191">
        <f t="shared" si="5"/>
        <v>86</v>
      </c>
      <c r="T17" s="179">
        <f t="shared" si="6"/>
        <v>3</v>
      </c>
      <c r="U17" s="136">
        <v>15</v>
      </c>
      <c r="V17" s="136">
        <v>100</v>
      </c>
      <c r="W17" s="179">
        <f t="shared" si="7"/>
        <v>2</v>
      </c>
      <c r="X17" s="136">
        <v>2</v>
      </c>
      <c r="Y17" s="136">
        <v>32</v>
      </c>
      <c r="Z17" s="192">
        <f t="shared" si="0"/>
        <v>15</v>
      </c>
      <c r="AA17" s="192">
        <f t="shared" si="8"/>
        <v>75</v>
      </c>
      <c r="AD17" s="140"/>
      <c r="AE17" s="124"/>
      <c r="AF17" s="124"/>
    </row>
    <row r="18" spans="1:32" s="61" customFormat="1" ht="30" customHeight="1" x14ac:dyDescent="0.25">
      <c r="A18" s="57"/>
      <c r="B18" s="57"/>
      <c r="C18" s="58" t="s">
        <v>52</v>
      </c>
      <c r="D18" s="116"/>
      <c r="E18" s="57"/>
      <c r="F18" s="20"/>
      <c r="G18" s="62">
        <f>SUM(G3:G17)</f>
        <v>2213</v>
      </c>
      <c r="H18" s="59">
        <f>SUM(H3:H17)</f>
        <v>95</v>
      </c>
      <c r="I18" s="59">
        <f>SUM(I3:I17)</f>
        <v>95</v>
      </c>
      <c r="J18" s="20"/>
      <c r="K18" s="60"/>
      <c r="L18" s="20"/>
      <c r="M18"/>
      <c r="N18"/>
      <c r="O18"/>
      <c r="P18" s="20"/>
      <c r="Q18" s="57"/>
      <c r="R18" s="57"/>
      <c r="S18" s="57"/>
      <c r="T18" s="20"/>
      <c r="Z18" s="21"/>
      <c r="AA18" s="21"/>
      <c r="AD18" s="123"/>
      <c r="AE18" s="57"/>
      <c r="AF18" s="57"/>
    </row>
    <row r="19" spans="1:32" ht="15.75" thickBot="1" x14ac:dyDescent="0.3">
      <c r="AD19" s="124"/>
      <c r="AE19" s="124"/>
      <c r="AF19" s="124"/>
    </row>
    <row r="20" spans="1:32" ht="16.5" thickBot="1" x14ac:dyDescent="0.3">
      <c r="V20" s="48" t="s">
        <v>51</v>
      </c>
      <c r="W20" s="49"/>
      <c r="X20" s="49"/>
      <c r="Y20" s="50"/>
      <c r="Z20" s="17">
        <f>AVERAGE(Z3:Z17)</f>
        <v>19.066666666666666</v>
      </c>
      <c r="AA20" s="18">
        <f>ROUND(Z20/$Z$2*100,0)</f>
        <v>95</v>
      </c>
    </row>
  </sheetData>
  <sortState ref="A1:AA18">
    <sortCondition descending="1" ref="AA3"/>
  </sortState>
  <phoneticPr fontId="9" type="noConversion"/>
  <pageMargins left="0.7" right="0.7" top="0.75" bottom="0.75" header="0.3" footer="0.3"/>
  <pageSetup paperSize="9" orientation="portrait" horizontalDpi="300" verticalDpi="3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theme="0" tint="-0.14999847407452621"/>
  </sheetPr>
  <dimension ref="A1:AA20"/>
  <sheetViews>
    <sheetView zoomScale="59" zoomScaleNormal="59" zoomScalePageLayoutView="90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M23" sqref="M23"/>
    </sheetView>
  </sheetViews>
  <sheetFormatPr defaultColWidth="8.85546875" defaultRowHeight="15" x14ac:dyDescent="0.25"/>
  <cols>
    <col min="1" max="1" width="32.42578125" customWidth="1"/>
    <col min="2" max="2" width="3.42578125" customWidth="1"/>
    <col min="3" max="3" width="34" customWidth="1"/>
    <col min="4" max="4" width="28.140625" customWidth="1"/>
    <col min="5" max="5" width="18" bestFit="1" customWidth="1"/>
    <col min="6" max="6" width="5.7109375" bestFit="1" customWidth="1"/>
    <col min="7" max="7" width="13.42578125" customWidth="1"/>
    <col min="8" max="8" width="11.85546875" bestFit="1" customWidth="1"/>
    <col min="9" max="9" width="15.140625" customWidth="1"/>
    <col min="10" max="10" width="5.7109375" bestFit="1" customWidth="1"/>
    <col min="11" max="11" width="13.42578125" customWidth="1"/>
    <col min="12" max="12" width="5.7109375" bestFit="1" customWidth="1"/>
    <col min="13" max="15" width="16.140625" customWidth="1"/>
    <col min="16" max="16" width="5.7109375" bestFit="1" customWidth="1"/>
    <col min="17" max="17" width="15.42578125" customWidth="1"/>
    <col min="18" max="18" width="14.85546875" bestFit="1" customWidth="1"/>
    <col min="19" max="19" width="8.85546875" customWidth="1"/>
    <col min="20" max="20" width="5.7109375" bestFit="1" customWidth="1"/>
    <col min="21" max="21" width="11.140625" customWidth="1"/>
    <col min="22" max="22" width="16.42578125" customWidth="1"/>
    <col min="23" max="23" width="7" customWidth="1"/>
    <col min="24" max="25" width="13.28515625" bestFit="1" customWidth="1"/>
    <col min="26" max="26" width="7.7109375" customWidth="1"/>
    <col min="27" max="27" width="8" customWidth="1"/>
  </cols>
  <sheetData>
    <row r="1" spans="1:27" s="1" customFormat="1" ht="154.5" x14ac:dyDescent="0.25">
      <c r="A1" s="2" t="s">
        <v>35</v>
      </c>
      <c r="B1" s="3"/>
      <c r="C1" s="4" t="s">
        <v>36</v>
      </c>
      <c r="D1" s="4" t="s">
        <v>265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655</v>
      </c>
      <c r="N1" s="5" t="s">
        <v>656</v>
      </c>
      <c r="O1" s="5" t="s">
        <v>657</v>
      </c>
      <c r="P1" s="11" t="s">
        <v>658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243</v>
      </c>
      <c r="V1" s="5" t="s">
        <v>244</v>
      </c>
      <c r="W1" s="11" t="s">
        <v>245</v>
      </c>
      <c r="X1" s="5" t="s">
        <v>246</v>
      </c>
      <c r="Y1" s="5" t="s">
        <v>247</v>
      </c>
      <c r="Z1" s="14" t="s">
        <v>646</v>
      </c>
      <c r="AA1" s="14" t="s">
        <v>50</v>
      </c>
    </row>
    <row r="2" spans="1:27" s="1" customFormat="1" x14ac:dyDescent="0.25">
      <c r="A2" s="10" t="s">
        <v>654</v>
      </c>
      <c r="B2" s="7"/>
      <c r="C2" s="8"/>
      <c r="D2" s="8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222">
        <v>2</v>
      </c>
      <c r="O2" s="222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>F2+J2+L2+P2+T2+W2</f>
        <v>20</v>
      </c>
      <c r="AA2" s="13">
        <v>100</v>
      </c>
    </row>
    <row r="3" spans="1:27" ht="30" customHeight="1" x14ac:dyDescent="0.25">
      <c r="A3" s="186" t="s">
        <v>21</v>
      </c>
      <c r="B3" s="187">
        <v>3</v>
      </c>
      <c r="C3" s="188" t="s">
        <v>15</v>
      </c>
      <c r="D3" s="188" t="s">
        <v>318</v>
      </c>
      <c r="E3" s="178" t="s">
        <v>647</v>
      </c>
      <c r="F3" s="179">
        <f>IF(E3="23/24",2,0)</f>
        <v>2</v>
      </c>
      <c r="G3" s="136">
        <v>50</v>
      </c>
      <c r="H3" s="136">
        <v>3</v>
      </c>
      <c r="I3" s="177">
        <v>3</v>
      </c>
      <c r="J3" s="179">
        <f>IF(ABS((H3-I3)/I3)&lt;=0.1,2,IF(AND(ABS((H3-I3)/I3)&gt;0.1,ABS((H3-I3)/I3)&lt;=0.2),1,0))</f>
        <v>2</v>
      </c>
      <c r="K3" s="201">
        <v>91.7</v>
      </c>
      <c r="L3" s="179">
        <f>IF(K3&gt;90,4,IF(AND(K3&gt;80,K3&lt;=90),3,IF(AND(K3&gt;=50,K3&lt;=80),2,IF(AND(K3&gt;=10,K3&lt;50),1,0))))</f>
        <v>4</v>
      </c>
      <c r="M3" s="189">
        <v>2</v>
      </c>
      <c r="N3" s="223">
        <v>2</v>
      </c>
      <c r="O3" s="223">
        <v>2</v>
      </c>
      <c r="P3" s="179">
        <f>SUM(M3:O3)</f>
        <v>6</v>
      </c>
      <c r="Q3" s="223">
        <v>48</v>
      </c>
      <c r="R3" s="223">
        <v>48</v>
      </c>
      <c r="S3" s="191">
        <f>ROUND(R3/Q3*100,0)</f>
        <v>100</v>
      </c>
      <c r="T3" s="179">
        <f>IF(S3&gt;90,4,IF(AND(S3&gt;80,S3&lt;=90),3,IF(AND(S3&gt;=50,S3&lt;=80),2,IF(AND(S3&gt;=10,S3&lt;50),1,0))))</f>
        <v>4</v>
      </c>
      <c r="U3" s="136">
        <v>46</v>
      </c>
      <c r="V3" s="136">
        <v>100</v>
      </c>
      <c r="W3" s="179">
        <f>IF(V3&gt;=90,2,IF(V3&gt;=80,1,0))</f>
        <v>2</v>
      </c>
      <c r="X3" s="136">
        <v>0</v>
      </c>
      <c r="Y3" s="136">
        <v>18</v>
      </c>
      <c r="Z3" s="192">
        <f>F3+J3+L3+P3+T3+W3</f>
        <v>20</v>
      </c>
      <c r="AA3" s="192">
        <f>ROUND(Z3/$Z$2*100,0)</f>
        <v>100</v>
      </c>
    </row>
    <row r="4" spans="1:27" ht="30" customHeight="1" x14ac:dyDescent="0.25">
      <c r="A4" s="186" t="s">
        <v>21</v>
      </c>
      <c r="B4" s="187">
        <v>1</v>
      </c>
      <c r="C4" s="188" t="s">
        <v>139</v>
      </c>
      <c r="D4" s="188" t="s">
        <v>317</v>
      </c>
      <c r="E4" s="178" t="s">
        <v>647</v>
      </c>
      <c r="F4" s="179">
        <f>IF(E4="23/24",2,0)</f>
        <v>2</v>
      </c>
      <c r="G4" s="136">
        <v>166</v>
      </c>
      <c r="H4" s="136">
        <v>6</v>
      </c>
      <c r="I4" s="177">
        <v>6</v>
      </c>
      <c r="J4" s="179">
        <f>IF(ABS((H4-I4)/I4)&lt;=0.1,2,IF(AND(ABS((H4-I4)/I4)&gt;0.1,ABS((H4-I4)/I4)&lt;=0.2),1,0))</f>
        <v>2</v>
      </c>
      <c r="K4" s="201">
        <v>71.7</v>
      </c>
      <c r="L4" s="179">
        <f>IF(K4&gt;90,4,IF(AND(K4&gt;80,K4&lt;=90),3,IF(AND(K4&gt;=50,K4&lt;=80),2,IF(AND(K4&gt;=10,K4&lt;50),1,0))))</f>
        <v>2</v>
      </c>
      <c r="M4" s="189">
        <v>2</v>
      </c>
      <c r="N4" s="223">
        <v>2</v>
      </c>
      <c r="O4" s="223">
        <v>2</v>
      </c>
      <c r="P4" s="179">
        <f>SUM(M4:O4)</f>
        <v>6</v>
      </c>
      <c r="Q4" s="223">
        <v>161</v>
      </c>
      <c r="R4" s="223">
        <v>156</v>
      </c>
      <c r="S4" s="191">
        <f>ROUND(R4/Q4*100,0)</f>
        <v>97</v>
      </c>
      <c r="T4" s="179">
        <f>IF(S4&gt;90,4,IF(AND(S4&gt;80,S4&lt;=90),3,IF(AND(S4&gt;=50,S4&lt;=80),2,IF(AND(S4&gt;=10,S4&lt;50),1,0))))</f>
        <v>4</v>
      </c>
      <c r="U4" s="136">
        <v>170</v>
      </c>
      <c r="V4" s="136">
        <v>99</v>
      </c>
      <c r="W4" s="179">
        <f>IF(V4&gt;=90,2,IF(V4&gt;=80,1,0))</f>
        <v>2</v>
      </c>
      <c r="X4" s="136">
        <v>6</v>
      </c>
      <c r="Y4" s="136">
        <v>161</v>
      </c>
      <c r="Z4" s="192">
        <f>F4+J4+L4+P4+T4+W4</f>
        <v>18</v>
      </c>
      <c r="AA4" s="192">
        <f>ROUND(Z4/$Z$2*100,0)</f>
        <v>90</v>
      </c>
    </row>
    <row r="5" spans="1:27" ht="30" customHeight="1" x14ac:dyDescent="0.25">
      <c r="A5" s="186" t="s">
        <v>21</v>
      </c>
      <c r="B5" s="187">
        <v>2</v>
      </c>
      <c r="C5" s="188" t="s">
        <v>628</v>
      </c>
      <c r="D5" s="188" t="s">
        <v>319</v>
      </c>
      <c r="E5" s="178" t="s">
        <v>647</v>
      </c>
      <c r="F5" s="179">
        <f>IF(E5="23/24",2,0)</f>
        <v>2</v>
      </c>
      <c r="G5" s="136">
        <v>51</v>
      </c>
      <c r="H5" s="136">
        <v>3</v>
      </c>
      <c r="I5" s="177">
        <v>1</v>
      </c>
      <c r="J5" s="179">
        <f>IF(ABS((H5-I5)/I5)&lt;=0.1,2,IF(AND(ABS((H5-I5)/I5)&gt;0.1,ABS((H5-I5)/I5)&lt;=0.2),1,0))</f>
        <v>0</v>
      </c>
      <c r="K5" s="201">
        <v>93.3</v>
      </c>
      <c r="L5" s="179">
        <f>IF(K5&gt;90,4,IF(AND(K5&gt;80,K5&lt;=90),3,IF(AND(K5&gt;=50,K5&lt;=80),2,IF(AND(K5&gt;=10,K5&lt;50),1,0))))</f>
        <v>4</v>
      </c>
      <c r="M5" s="189">
        <v>1</v>
      </c>
      <c r="N5" s="223">
        <v>1</v>
      </c>
      <c r="O5" s="223">
        <v>1</v>
      </c>
      <c r="P5" s="179">
        <f>SUM(M5:O5)</f>
        <v>3</v>
      </c>
      <c r="Q5" s="223">
        <v>51</v>
      </c>
      <c r="R5" s="223">
        <v>50</v>
      </c>
      <c r="S5" s="191">
        <f>ROUND(R5/Q5*100,0)</f>
        <v>98</v>
      </c>
      <c r="T5" s="179">
        <f>IF(S5&gt;90,4,IF(AND(S5&gt;80,S5&lt;=90),3,IF(AND(S5&gt;=50,S5&lt;=80),2,IF(AND(S5&gt;=10,S5&lt;50),1,0))))</f>
        <v>4</v>
      </c>
      <c r="U5" s="136">
        <v>87</v>
      </c>
      <c r="V5" s="136">
        <v>100</v>
      </c>
      <c r="W5" s="179">
        <f>IF(V5&gt;=90,2,IF(V5&gt;=80,1,0))</f>
        <v>2</v>
      </c>
      <c r="X5" s="136">
        <v>6</v>
      </c>
      <c r="Y5" s="136">
        <v>207</v>
      </c>
      <c r="Z5" s="192">
        <f>F5+J5+L5+P5+T5+W5</f>
        <v>15</v>
      </c>
      <c r="AA5" s="192">
        <f>ROUND(Z5/$Z$2*100,0)</f>
        <v>75</v>
      </c>
    </row>
    <row r="6" spans="1:27" ht="30" customHeight="1" x14ac:dyDescent="0.25">
      <c r="A6" s="186" t="s">
        <v>21</v>
      </c>
      <c r="B6" s="187">
        <v>4</v>
      </c>
      <c r="C6" s="188" t="s">
        <v>118</v>
      </c>
      <c r="D6" s="188" t="s">
        <v>316</v>
      </c>
      <c r="E6" s="202" t="s">
        <v>647</v>
      </c>
      <c r="F6" s="179">
        <f>IF(E6="23/24",2,0)</f>
        <v>2</v>
      </c>
      <c r="G6" s="136">
        <v>21</v>
      </c>
      <c r="H6" s="136">
        <v>1</v>
      </c>
      <c r="I6" s="177">
        <v>1</v>
      </c>
      <c r="J6" s="179">
        <f>IF(ABS((H6-I6)/I6)&lt;=0.1,2,IF(AND(ABS((H6-I6)/I6)&gt;0.1,ABS((H6-I6)/I6)&lt;=0.2),1,0))</f>
        <v>2</v>
      </c>
      <c r="K6" s="201">
        <v>80</v>
      </c>
      <c r="L6" s="179">
        <f>IF(K6&gt;90,4,IF(AND(K6&gt;80,K6&lt;=90),3,IF(AND(K6&gt;=50,K6&lt;=80),2,IF(AND(K6&gt;=10,K6&lt;50),1,0))))</f>
        <v>2</v>
      </c>
      <c r="M6" s="189">
        <v>2</v>
      </c>
      <c r="N6" s="223">
        <v>2</v>
      </c>
      <c r="O6" s="223">
        <v>2</v>
      </c>
      <c r="P6" s="179">
        <f>SUM(M6:O6)</f>
        <v>6</v>
      </c>
      <c r="Q6" s="223">
        <v>21</v>
      </c>
      <c r="R6" s="223">
        <v>6</v>
      </c>
      <c r="S6" s="191">
        <f>ROUND(R6/Q6*100,0)</f>
        <v>29</v>
      </c>
      <c r="T6" s="179">
        <f>IF(S6&gt;90,4,IF(AND(S6&gt;80,S6&lt;=90),3,IF(AND(S6&gt;=50,S6&lt;=80),2,IF(AND(S6&gt;=10,S6&lt;50),1,0))))</f>
        <v>1</v>
      </c>
      <c r="U6" s="136">
        <v>27</v>
      </c>
      <c r="V6" s="136">
        <v>100</v>
      </c>
      <c r="W6" s="179">
        <f>IF(V6&gt;=90,2,IF(V6&gt;=80,1,0))</f>
        <v>2</v>
      </c>
      <c r="X6" s="136">
        <v>1</v>
      </c>
      <c r="Y6" s="136">
        <v>35</v>
      </c>
      <c r="Z6" s="192">
        <f>F6+J6+L6+P6+T6+W6</f>
        <v>15</v>
      </c>
      <c r="AA6" s="192">
        <f>ROUND(Z6/$Z$2*100,0)</f>
        <v>75</v>
      </c>
    </row>
    <row r="7" spans="1:27" s="61" customFormat="1" ht="21" customHeight="1" x14ac:dyDescent="0.25">
      <c r="A7" s="57"/>
      <c r="B7" s="57"/>
      <c r="C7" s="58" t="s">
        <v>52</v>
      </c>
      <c r="D7" s="58"/>
      <c r="E7" s="57"/>
      <c r="F7" s="20"/>
      <c r="G7" s="62">
        <f>SUM(G3:G6)</f>
        <v>288</v>
      </c>
      <c r="H7" s="59">
        <f>SUM(H3:H6)</f>
        <v>13</v>
      </c>
      <c r="I7" s="59">
        <f>SUM(I3:I6)</f>
        <v>11</v>
      </c>
      <c r="J7" s="20"/>
      <c r="K7" s="60"/>
      <c r="L7" s="20"/>
      <c r="M7" s="56"/>
      <c r="N7" s="56"/>
      <c r="O7" s="56"/>
      <c r="P7" s="20"/>
      <c r="Q7" s="57"/>
      <c r="R7" s="57"/>
      <c r="S7" s="57"/>
      <c r="T7" s="20"/>
      <c r="Z7" s="21"/>
      <c r="AA7" s="21"/>
    </row>
    <row r="8" spans="1:27" ht="15.75" thickBot="1" x14ac:dyDescent="0.3">
      <c r="M8" s="56"/>
      <c r="N8" s="56"/>
      <c r="O8" s="56"/>
    </row>
    <row r="9" spans="1:27" ht="16.5" thickBot="1" x14ac:dyDescent="0.3">
      <c r="M9" s="56"/>
      <c r="N9" s="56"/>
      <c r="O9" s="56"/>
      <c r="V9" s="48" t="s">
        <v>51</v>
      </c>
      <c r="W9" s="49"/>
      <c r="X9" s="49"/>
      <c r="Y9" s="50"/>
      <c r="Z9" s="17">
        <f>AVERAGE(Z3:Z6)</f>
        <v>17</v>
      </c>
      <c r="AA9" s="18">
        <f>ROUND(Z9/$Z$2*100,0)</f>
        <v>85</v>
      </c>
    </row>
    <row r="10" spans="1:27" x14ac:dyDescent="0.25">
      <c r="M10" s="56"/>
      <c r="N10" s="56"/>
      <c r="O10" s="56"/>
    </row>
    <row r="11" spans="1:27" x14ac:dyDescent="0.25">
      <c r="M11" s="56"/>
      <c r="N11" s="56"/>
      <c r="O11" s="56"/>
    </row>
    <row r="12" spans="1:27" x14ac:dyDescent="0.25">
      <c r="M12" s="143"/>
      <c r="N12" s="143"/>
      <c r="O12" s="143"/>
    </row>
    <row r="13" spans="1:27" x14ac:dyDescent="0.25">
      <c r="M13" s="143"/>
      <c r="N13" s="143"/>
      <c r="O13" s="143"/>
    </row>
    <row r="14" spans="1:27" x14ac:dyDescent="0.25">
      <c r="M14" s="56"/>
      <c r="N14" s="56"/>
      <c r="O14" s="56"/>
    </row>
    <row r="15" spans="1:27" x14ac:dyDescent="0.25">
      <c r="M15" s="56"/>
      <c r="N15" s="56"/>
      <c r="O15" s="56"/>
    </row>
    <row r="16" spans="1:27" x14ac:dyDescent="0.25">
      <c r="M16" s="27"/>
      <c r="N16" s="27"/>
      <c r="O16" s="27"/>
    </row>
    <row r="17" spans="13:15" x14ac:dyDescent="0.25">
      <c r="M17" s="27"/>
      <c r="N17" s="27"/>
      <c r="O17" s="27"/>
    </row>
    <row r="18" spans="13:15" x14ac:dyDescent="0.25">
      <c r="M18" s="27"/>
      <c r="N18" s="27"/>
      <c r="O18" s="27"/>
    </row>
    <row r="19" spans="13:15" x14ac:dyDescent="0.25">
      <c r="M19" s="27"/>
      <c r="N19" s="27"/>
      <c r="O19" s="27"/>
    </row>
    <row r="20" spans="13:15" x14ac:dyDescent="0.25">
      <c r="M20" s="27"/>
      <c r="N20" s="27"/>
      <c r="O20" s="27"/>
    </row>
  </sheetData>
  <sortState ref="A1:AA7">
    <sortCondition descending="1" ref="AA3"/>
  </sortState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theme="0" tint="-0.14999847407452621"/>
  </sheetPr>
  <dimension ref="A1:AA20"/>
  <sheetViews>
    <sheetView zoomScale="59" zoomScaleNormal="59" zoomScalePageLayoutView="85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D28" sqref="D28"/>
    </sheetView>
  </sheetViews>
  <sheetFormatPr defaultColWidth="8.85546875" defaultRowHeight="15" x14ac:dyDescent="0.25"/>
  <cols>
    <col min="1" max="1" width="30.7109375" customWidth="1"/>
    <col min="2" max="2" width="3.28515625" customWidth="1"/>
    <col min="3" max="3" width="34.140625" customWidth="1"/>
    <col min="4" max="4" width="29.42578125" customWidth="1"/>
    <col min="5" max="5" width="13.28515625" bestFit="1" customWidth="1"/>
    <col min="6" max="6" width="5.7109375" bestFit="1" customWidth="1"/>
    <col min="7" max="7" width="14.85546875" bestFit="1" customWidth="1"/>
    <col min="8" max="8" width="11.28515625" customWidth="1"/>
    <col min="9" max="9" width="12.140625" customWidth="1"/>
    <col min="10" max="10" width="5.7109375" bestFit="1" customWidth="1"/>
    <col min="11" max="11" width="13.85546875" customWidth="1"/>
    <col min="12" max="12" width="5.7109375" customWidth="1"/>
    <col min="13" max="15" width="16.140625" customWidth="1"/>
    <col min="16" max="16" width="5.7109375" bestFit="1" customWidth="1"/>
    <col min="17" max="17" width="16.7109375" customWidth="1"/>
    <col min="18" max="18" width="14" customWidth="1"/>
    <col min="19" max="19" width="8.85546875" customWidth="1"/>
    <col min="20" max="20" width="5.7109375" bestFit="1" customWidth="1"/>
    <col min="21" max="21" width="12" customWidth="1"/>
    <col min="22" max="22" width="16.28515625" customWidth="1"/>
    <col min="23" max="23" width="5.7109375" bestFit="1" customWidth="1"/>
    <col min="24" max="25" width="13.7109375" bestFit="1" customWidth="1"/>
    <col min="26" max="26" width="7.42578125" customWidth="1"/>
    <col min="27" max="27" width="5.7109375" bestFit="1" customWidth="1"/>
  </cols>
  <sheetData>
    <row r="1" spans="1:27" s="1" customFormat="1" ht="154.5" x14ac:dyDescent="0.25">
      <c r="A1" s="2" t="s">
        <v>35</v>
      </c>
      <c r="B1" s="3"/>
      <c r="C1" s="4" t="s">
        <v>36</v>
      </c>
      <c r="D1" s="4" t="s">
        <v>265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655</v>
      </c>
      <c r="N1" s="5" t="s">
        <v>656</v>
      </c>
      <c r="O1" s="5" t="s">
        <v>657</v>
      </c>
      <c r="P1" s="11" t="s">
        <v>658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243</v>
      </c>
      <c r="V1" s="5" t="s">
        <v>244</v>
      </c>
      <c r="W1" s="11" t="s">
        <v>245</v>
      </c>
      <c r="X1" s="5" t="s">
        <v>246</v>
      </c>
      <c r="Y1" s="5" t="s">
        <v>247</v>
      </c>
      <c r="Z1" s="14" t="s">
        <v>646</v>
      </c>
      <c r="AA1" s="14" t="s">
        <v>50</v>
      </c>
    </row>
    <row r="2" spans="1:27" s="1" customFormat="1" x14ac:dyDescent="0.25">
      <c r="A2" s="10" t="s">
        <v>654</v>
      </c>
      <c r="B2" s="7"/>
      <c r="C2" s="8"/>
      <c r="D2" s="8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222">
        <v>2</v>
      </c>
      <c r="O2" s="222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 t="shared" ref="Z2:Z7" si="0">F2+J2+L2+P2+T2+W2</f>
        <v>20</v>
      </c>
      <c r="AA2" s="13">
        <v>100</v>
      </c>
    </row>
    <row r="3" spans="1:27" ht="30" customHeight="1" x14ac:dyDescent="0.25">
      <c r="A3" s="186" t="s">
        <v>22</v>
      </c>
      <c r="B3" s="187">
        <v>1</v>
      </c>
      <c r="C3" s="188" t="s">
        <v>124</v>
      </c>
      <c r="D3" s="188" t="s">
        <v>273</v>
      </c>
      <c r="E3" s="208" t="s">
        <v>647</v>
      </c>
      <c r="F3" s="179">
        <f>IF(E3="23/24",2,0)</f>
        <v>2</v>
      </c>
      <c r="G3" s="136">
        <v>102</v>
      </c>
      <c r="H3" s="136">
        <v>6</v>
      </c>
      <c r="I3" s="246">
        <v>6</v>
      </c>
      <c r="J3" s="179">
        <f>IF(ABS((H3-I3)/I3)&lt;=0.1,2,IF(AND(ABS((H3-I3)/I3)&gt;0.1,ABS((H3-I3)/I3)&lt;=0.2),1,0))</f>
        <v>2</v>
      </c>
      <c r="K3" s="201">
        <v>96.666666666666671</v>
      </c>
      <c r="L3" s="179">
        <f>IF(K3&gt;90,4,IF(AND(K3&gt;80,K3&lt;=90),3,IF(AND(K3&gt;=50,K3&lt;=80),2,IF(AND(K3&gt;=10,K3&lt;50),1,0))))</f>
        <v>4</v>
      </c>
      <c r="M3" s="189">
        <v>2</v>
      </c>
      <c r="N3" s="223">
        <v>2</v>
      </c>
      <c r="O3" s="223">
        <v>2</v>
      </c>
      <c r="P3" s="179">
        <f>SUM(M3:O3)</f>
        <v>6</v>
      </c>
      <c r="Q3" s="223">
        <v>99</v>
      </c>
      <c r="R3" s="223">
        <v>90</v>
      </c>
      <c r="S3" s="191">
        <f>ROUND(R3/Q3*100,0)</f>
        <v>91</v>
      </c>
      <c r="T3" s="179">
        <f>IF(S3&gt;90,4,IF(AND(S3&gt;80,S3&lt;=90),3,IF(AND(S3&gt;=50,S3&lt;=80),2,IF(AND(S3&gt;=10,S3&lt;50),1,0))))</f>
        <v>4</v>
      </c>
      <c r="U3" s="136">
        <v>154</v>
      </c>
      <c r="V3" s="136">
        <v>100</v>
      </c>
      <c r="W3" s="179">
        <f>IF(V3&gt;=90,2,IF(V3&gt;=80,1,0))</f>
        <v>2</v>
      </c>
      <c r="X3" s="136">
        <v>6</v>
      </c>
      <c r="Y3" s="136">
        <v>392</v>
      </c>
      <c r="Z3" s="192">
        <f t="shared" si="0"/>
        <v>20</v>
      </c>
      <c r="AA3" s="192">
        <f>ROUND(Z3/$Z$2*100,0)</f>
        <v>100</v>
      </c>
    </row>
    <row r="4" spans="1:27" ht="30" customHeight="1" x14ac:dyDescent="0.25">
      <c r="A4" s="186" t="s">
        <v>22</v>
      </c>
      <c r="B4" s="187">
        <v>2</v>
      </c>
      <c r="C4" s="188" t="s">
        <v>127</v>
      </c>
      <c r="D4" s="188" t="s">
        <v>320</v>
      </c>
      <c r="E4" s="208" t="s">
        <v>647</v>
      </c>
      <c r="F4" s="179">
        <f>IF(E4="23/24",2,0)</f>
        <v>2</v>
      </c>
      <c r="G4" s="136">
        <v>8</v>
      </c>
      <c r="H4" s="136">
        <v>1</v>
      </c>
      <c r="I4" s="246">
        <v>1</v>
      </c>
      <c r="J4" s="179">
        <f>IF(ABS((H4-I4)/I4)&lt;=0.1,2,IF(AND(ABS((H4-I4)/I4)&gt;0.1,ABS((H4-I4)/I4)&lt;=0.2),1,0))</f>
        <v>2</v>
      </c>
      <c r="K4" s="201">
        <v>93.333333333333329</v>
      </c>
      <c r="L4" s="179">
        <f>IF(K4&gt;90,4,IF(AND(K4&gt;80,K4&lt;=90),3,IF(AND(K4&gt;=50,K4&lt;=80),2,IF(AND(K4&gt;=10,K4&lt;50),1,0))))</f>
        <v>4</v>
      </c>
      <c r="M4" s="189">
        <v>2</v>
      </c>
      <c r="N4" s="223">
        <v>2</v>
      </c>
      <c r="O4" s="223">
        <v>2</v>
      </c>
      <c r="P4" s="179">
        <f>SUM(M4:O4)</f>
        <v>6</v>
      </c>
      <c r="Q4" s="223">
        <v>7</v>
      </c>
      <c r="R4" s="223">
        <v>7</v>
      </c>
      <c r="S4" s="191">
        <f>ROUND(R4/Q4*100,0)</f>
        <v>100</v>
      </c>
      <c r="T4" s="179">
        <f>IF(S4&gt;90,4,IF(AND(S4&gt;80,S4&lt;=90),3,IF(AND(S4&gt;=50,S4&lt;=80),2,IF(AND(S4&gt;=10,S4&lt;50),1,0))))</f>
        <v>4</v>
      </c>
      <c r="U4" s="136">
        <v>6</v>
      </c>
      <c r="V4" s="136">
        <v>100</v>
      </c>
      <c r="W4" s="179">
        <f>IF(V4&gt;=90,2,IF(V4&gt;=80,1,0))</f>
        <v>2</v>
      </c>
      <c r="X4" s="136">
        <v>4</v>
      </c>
      <c r="Y4" s="136">
        <v>19</v>
      </c>
      <c r="Z4" s="192">
        <f t="shared" si="0"/>
        <v>20</v>
      </c>
      <c r="AA4" s="192">
        <f>ROUND(Z4/$Z$2*100,0)</f>
        <v>100</v>
      </c>
    </row>
    <row r="5" spans="1:27" ht="30" customHeight="1" x14ac:dyDescent="0.25">
      <c r="A5" s="186" t="s">
        <v>22</v>
      </c>
      <c r="B5" s="187">
        <v>3</v>
      </c>
      <c r="C5" s="188" t="s">
        <v>126</v>
      </c>
      <c r="D5" s="188" t="s">
        <v>321</v>
      </c>
      <c r="E5" s="208" t="s">
        <v>647</v>
      </c>
      <c r="F5" s="179">
        <f>IF(E5="23/24",2,0)</f>
        <v>2</v>
      </c>
      <c r="G5" s="136">
        <v>15</v>
      </c>
      <c r="H5" s="136">
        <v>1</v>
      </c>
      <c r="I5" s="246">
        <v>1</v>
      </c>
      <c r="J5" s="179">
        <f>IF(ABS((H5-I5)/I5)&lt;=0.1,2,IF(AND(ABS((H5-I5)/I5)&gt;0.1,ABS((H5-I5)/I5)&lt;=0.2),1,0))</f>
        <v>2</v>
      </c>
      <c r="K5" s="201">
        <v>96.666666666666671</v>
      </c>
      <c r="L5" s="179">
        <f>IF(K5&gt;90,4,IF(AND(K5&gt;80,K5&lt;=90),3,IF(AND(K5&gt;=50,K5&lt;=80),2,IF(AND(K5&gt;=10,K5&lt;50),1,0))))</f>
        <v>4</v>
      </c>
      <c r="M5" s="189">
        <v>2</v>
      </c>
      <c r="N5" s="223">
        <v>2</v>
      </c>
      <c r="O5" s="223">
        <v>2</v>
      </c>
      <c r="P5" s="179">
        <f>SUM(M5:O5)</f>
        <v>6</v>
      </c>
      <c r="Q5" s="223">
        <v>14</v>
      </c>
      <c r="R5" s="223">
        <v>14</v>
      </c>
      <c r="S5" s="191">
        <f>ROUND(R5/Q5*100,0)</f>
        <v>100</v>
      </c>
      <c r="T5" s="179">
        <f>IF(S5&gt;90,4,IF(AND(S5&gt;80,S5&lt;=90),3,IF(AND(S5&gt;=50,S5&lt;=80),2,IF(AND(S5&gt;=10,S5&lt;50),1,0))))</f>
        <v>4</v>
      </c>
      <c r="U5" s="136">
        <v>15</v>
      </c>
      <c r="V5" s="136">
        <v>100</v>
      </c>
      <c r="W5" s="179">
        <f>IF(V5&gt;=90,2,IF(V5&gt;=80,1,0))</f>
        <v>2</v>
      </c>
      <c r="X5" s="136">
        <v>0</v>
      </c>
      <c r="Y5" s="136">
        <v>117</v>
      </c>
      <c r="Z5" s="192">
        <f t="shared" si="0"/>
        <v>20</v>
      </c>
      <c r="AA5" s="192">
        <f>ROUND(Z5/$Z$2*100,0)</f>
        <v>100</v>
      </c>
    </row>
    <row r="6" spans="1:27" ht="30" customHeight="1" x14ac:dyDescent="0.25">
      <c r="A6" s="186" t="s">
        <v>22</v>
      </c>
      <c r="B6" s="187">
        <v>5</v>
      </c>
      <c r="C6" s="188" t="s">
        <v>125</v>
      </c>
      <c r="D6" s="188" t="s">
        <v>274</v>
      </c>
      <c r="E6" s="208" t="s">
        <v>647</v>
      </c>
      <c r="F6" s="179">
        <f>IF(E6="23/24",2,0)</f>
        <v>2</v>
      </c>
      <c r="G6" s="136">
        <v>178</v>
      </c>
      <c r="H6" s="136">
        <v>12</v>
      </c>
      <c r="I6" s="246">
        <v>12</v>
      </c>
      <c r="J6" s="179">
        <f>IF(ABS((H6-I6)/I6)&lt;=0.1,2,IF(AND(ABS((H6-I6)/I6)&gt;0.1,ABS((H6-I6)/I6)&lt;=0.2),1,0))</f>
        <v>2</v>
      </c>
      <c r="K6" s="201">
        <v>95</v>
      </c>
      <c r="L6" s="179">
        <f>IF(K6&gt;90,4,IF(AND(K6&gt;80,K6&lt;=90),3,IF(AND(K6&gt;=50,K6&lt;=80),2,IF(AND(K6&gt;=10,K6&lt;50),1,0))))</f>
        <v>4</v>
      </c>
      <c r="M6" s="189">
        <v>2</v>
      </c>
      <c r="N6" s="223">
        <v>2</v>
      </c>
      <c r="O6" s="223">
        <v>2</v>
      </c>
      <c r="P6" s="179">
        <f>SUM(M6:O6)</f>
        <v>6</v>
      </c>
      <c r="Q6" s="223">
        <v>175</v>
      </c>
      <c r="R6" s="223">
        <v>173</v>
      </c>
      <c r="S6" s="191">
        <f>ROUND(R6/Q6*100,0)</f>
        <v>99</v>
      </c>
      <c r="T6" s="179">
        <f>IF(S6&gt;90,4,IF(AND(S6&gt;80,S6&lt;=90),3,IF(AND(S6&gt;=50,S6&lt;=80),2,IF(AND(S6&gt;=10,S6&lt;50),1,0))))</f>
        <v>4</v>
      </c>
      <c r="U6" s="136">
        <v>290</v>
      </c>
      <c r="V6" s="136">
        <v>100</v>
      </c>
      <c r="W6" s="179">
        <f>IF(V6&gt;=90,2,IF(V6&gt;=80,1,0))</f>
        <v>2</v>
      </c>
      <c r="X6" s="136">
        <v>5</v>
      </c>
      <c r="Y6" s="136">
        <v>316</v>
      </c>
      <c r="Z6" s="192">
        <f t="shared" si="0"/>
        <v>20</v>
      </c>
      <c r="AA6" s="192">
        <f>ROUND(Z6/$Z$2*100,0)</f>
        <v>100</v>
      </c>
    </row>
    <row r="7" spans="1:27" ht="30" customHeight="1" x14ac:dyDescent="0.25">
      <c r="A7" s="186" t="s">
        <v>22</v>
      </c>
      <c r="B7" s="187">
        <v>4</v>
      </c>
      <c r="C7" s="188" t="s">
        <v>627</v>
      </c>
      <c r="D7" s="188" t="s">
        <v>626</v>
      </c>
      <c r="E7" s="208" t="s">
        <v>647</v>
      </c>
      <c r="F7" s="179">
        <f>IF(E7="23/24",2,0)</f>
        <v>2</v>
      </c>
      <c r="G7" s="136">
        <v>21</v>
      </c>
      <c r="H7" s="136">
        <v>3</v>
      </c>
      <c r="I7" s="246">
        <v>3</v>
      </c>
      <c r="J7" s="179">
        <f>IF(ABS((H7-I7)/I7)&lt;=0.1,2,IF(AND(ABS((H7-I7)/I7)&gt;0.1,ABS((H7-I7)/I7)&lt;=0.2),1,0))</f>
        <v>2</v>
      </c>
      <c r="K7" s="201">
        <v>90</v>
      </c>
      <c r="L7" s="179">
        <f>IF(K7&gt;90,4,IF(AND(K7&gt;80,K7&lt;=90),3,IF(AND(K7&gt;=50,K7&lt;=80),2,IF(AND(K7&gt;=10,K7&lt;50),1,0))))</f>
        <v>3</v>
      </c>
      <c r="M7" s="189">
        <v>2</v>
      </c>
      <c r="N7" s="223">
        <v>2</v>
      </c>
      <c r="O7" s="223">
        <v>2</v>
      </c>
      <c r="P7" s="179">
        <f>SUM(M7:O7)</f>
        <v>6</v>
      </c>
      <c r="Q7" s="223">
        <v>21</v>
      </c>
      <c r="R7" s="223">
        <v>21</v>
      </c>
      <c r="S7" s="191">
        <f>ROUND(R7/Q7*100,0)</f>
        <v>100</v>
      </c>
      <c r="T7" s="179">
        <f>IF(S7&gt;90,4,IF(AND(S7&gt;80,S7&lt;=90),3,IF(AND(S7&gt;=50,S7&lt;=80),2,IF(AND(S7&gt;=10,S7&lt;50),1,0))))</f>
        <v>4</v>
      </c>
      <c r="U7" s="136">
        <v>19</v>
      </c>
      <c r="V7" s="136">
        <v>100</v>
      </c>
      <c r="W7" s="179">
        <f>IF(V7&gt;=90,2,IF(V7&gt;=80,1,0))</f>
        <v>2</v>
      </c>
      <c r="X7" s="136">
        <v>8</v>
      </c>
      <c r="Y7" s="136">
        <v>219</v>
      </c>
      <c r="Z7" s="192">
        <f t="shared" si="0"/>
        <v>19</v>
      </c>
      <c r="AA7" s="192">
        <f>ROUND(Z7/$Z$2*100,0)</f>
        <v>95</v>
      </c>
    </row>
    <row r="8" spans="1:27" s="61" customFormat="1" ht="30" customHeight="1" x14ac:dyDescent="0.25">
      <c r="A8" s="57"/>
      <c r="B8" s="57"/>
      <c r="C8" s="58" t="s">
        <v>52</v>
      </c>
      <c r="D8" s="116"/>
      <c r="E8" s="57"/>
      <c r="F8" s="20"/>
      <c r="G8" s="62">
        <f>SUM(G3:G7)</f>
        <v>324</v>
      </c>
      <c r="H8" s="62">
        <f>SUM(H3:H7)</f>
        <v>23</v>
      </c>
      <c r="I8" s="62">
        <f>SUM(I3:I7)</f>
        <v>23</v>
      </c>
      <c r="J8" s="20"/>
      <c r="K8" s="60"/>
      <c r="L8" s="20"/>
      <c r="M8" s="56"/>
      <c r="N8" s="56"/>
      <c r="O8" s="56"/>
      <c r="P8" s="20"/>
      <c r="Q8" s="57"/>
      <c r="R8" s="57"/>
      <c r="S8" s="57"/>
      <c r="T8" s="20"/>
      <c r="Z8" s="21"/>
      <c r="AA8" s="21"/>
    </row>
    <row r="9" spans="1:27" ht="15.75" thickBot="1" x14ac:dyDescent="0.3">
      <c r="M9" s="56"/>
      <c r="N9" s="56"/>
      <c r="O9" s="56"/>
    </row>
    <row r="10" spans="1:27" ht="16.5" thickBot="1" x14ac:dyDescent="0.3">
      <c r="M10" s="56"/>
      <c r="N10" s="56"/>
      <c r="O10" s="56"/>
      <c r="V10" s="48" t="s">
        <v>51</v>
      </c>
      <c r="W10" s="49"/>
      <c r="X10" s="49"/>
      <c r="Y10" s="50"/>
      <c r="Z10" s="17">
        <f>AVERAGE(Z3:Z7)</f>
        <v>19.8</v>
      </c>
      <c r="AA10" s="18">
        <f>ROUND(Z10/$Z$2*100,0)</f>
        <v>99</v>
      </c>
    </row>
    <row r="11" spans="1:27" x14ac:dyDescent="0.25">
      <c r="M11" s="56"/>
      <c r="N11" s="56"/>
      <c r="O11" s="56"/>
    </row>
    <row r="12" spans="1:27" x14ac:dyDescent="0.25">
      <c r="M12" s="143"/>
      <c r="N12" s="143"/>
      <c r="O12" s="143"/>
    </row>
    <row r="13" spans="1:27" x14ac:dyDescent="0.25">
      <c r="M13" s="143"/>
      <c r="N13" s="143"/>
      <c r="O13" s="143"/>
    </row>
    <row r="14" spans="1:27" x14ac:dyDescent="0.25">
      <c r="M14" s="56"/>
      <c r="N14" s="56"/>
      <c r="O14" s="56"/>
    </row>
    <row r="15" spans="1:27" x14ac:dyDescent="0.25">
      <c r="M15" s="56"/>
      <c r="N15" s="56"/>
      <c r="O15" s="56"/>
    </row>
    <row r="16" spans="1:27" x14ac:dyDescent="0.25">
      <c r="M16" s="27"/>
      <c r="N16" s="27"/>
      <c r="O16" s="27"/>
    </row>
    <row r="17" spans="13:15" x14ac:dyDescent="0.25">
      <c r="M17" s="27"/>
      <c r="N17" s="27"/>
      <c r="O17" s="27"/>
    </row>
    <row r="18" spans="13:15" x14ac:dyDescent="0.25">
      <c r="M18" s="27"/>
      <c r="N18" s="27"/>
      <c r="O18" s="27"/>
    </row>
    <row r="19" spans="13:15" x14ac:dyDescent="0.25">
      <c r="M19" s="27"/>
      <c r="N19" s="27"/>
      <c r="O19" s="27"/>
    </row>
    <row r="20" spans="13:15" x14ac:dyDescent="0.25">
      <c r="M20" s="27"/>
      <c r="N20" s="27"/>
      <c r="O20" s="27"/>
    </row>
  </sheetData>
  <sortState ref="A1:AA8">
    <sortCondition descending="1" ref="AA3"/>
  </sortState>
  <pageMargins left="0.7" right="0.7" top="0.75" bottom="0.75" header="0.3" footer="0.3"/>
  <pageSetup paperSize="9"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theme="0" tint="-0.14999847407452621"/>
  </sheetPr>
  <dimension ref="A1:AA28"/>
  <sheetViews>
    <sheetView zoomScale="62" zoomScaleNormal="62" zoomScalePageLayoutView="90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AA28" sqref="AA28"/>
    </sheetView>
  </sheetViews>
  <sheetFormatPr defaultColWidth="8.85546875" defaultRowHeight="15" x14ac:dyDescent="0.25"/>
  <cols>
    <col min="1" max="1" width="30.7109375" style="103" customWidth="1"/>
    <col min="2" max="2" width="4.140625" style="103" customWidth="1"/>
    <col min="3" max="3" width="32.140625" style="103" bestFit="1" customWidth="1"/>
    <col min="4" max="4" width="29.7109375" style="103" customWidth="1"/>
    <col min="5" max="5" width="12.7109375" style="103" bestFit="1" customWidth="1"/>
    <col min="6" max="6" width="5.7109375" style="103" bestFit="1" customWidth="1"/>
    <col min="7" max="7" width="14.42578125" style="103" bestFit="1" customWidth="1"/>
    <col min="8" max="8" width="11.85546875" style="103" bestFit="1" customWidth="1"/>
    <col min="9" max="9" width="13.42578125" style="103" customWidth="1"/>
    <col min="10" max="10" width="5.7109375" style="103" bestFit="1" customWidth="1"/>
    <col min="11" max="11" width="12.42578125" style="103" bestFit="1" customWidth="1"/>
    <col min="12" max="12" width="5.7109375" style="103" customWidth="1"/>
    <col min="13" max="15" width="14.85546875" customWidth="1"/>
    <col min="16" max="16" width="5.7109375" style="103" bestFit="1" customWidth="1"/>
    <col min="17" max="18" width="14.85546875" style="103" bestFit="1" customWidth="1"/>
    <col min="19" max="19" width="8.85546875" style="103" customWidth="1"/>
    <col min="20" max="20" width="5.7109375" style="103" bestFit="1" customWidth="1"/>
    <col min="21" max="21" width="11.140625" style="103" bestFit="1" customWidth="1"/>
    <col min="22" max="22" width="15" style="103" customWidth="1"/>
    <col min="23" max="23" width="5.7109375" style="103" bestFit="1" customWidth="1"/>
    <col min="24" max="25" width="13.28515625" style="103" bestFit="1" customWidth="1"/>
    <col min="26" max="26" width="7.7109375" style="103" customWidth="1"/>
    <col min="27" max="27" width="7" style="103" customWidth="1"/>
    <col min="28" max="16384" width="8.85546875" style="103"/>
  </cols>
  <sheetData>
    <row r="1" spans="1:27" s="94" customFormat="1" ht="154.5" x14ac:dyDescent="0.25">
      <c r="A1" s="2" t="s">
        <v>35</v>
      </c>
      <c r="B1" s="101"/>
      <c r="C1" s="4" t="s">
        <v>36</v>
      </c>
      <c r="D1" s="4" t="s">
        <v>265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655</v>
      </c>
      <c r="N1" s="5" t="s">
        <v>656</v>
      </c>
      <c r="O1" s="5" t="s">
        <v>657</v>
      </c>
      <c r="P1" s="11" t="s">
        <v>658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243</v>
      </c>
      <c r="V1" s="5" t="s">
        <v>244</v>
      </c>
      <c r="W1" s="11" t="s">
        <v>245</v>
      </c>
      <c r="X1" s="5" t="s">
        <v>246</v>
      </c>
      <c r="Y1" s="5" t="s">
        <v>247</v>
      </c>
      <c r="Z1" s="14" t="s">
        <v>646</v>
      </c>
      <c r="AA1" s="14" t="s">
        <v>50</v>
      </c>
    </row>
    <row r="2" spans="1:27" s="94" customFormat="1" x14ac:dyDescent="0.25">
      <c r="A2" s="10" t="s">
        <v>654</v>
      </c>
      <c r="B2" s="102"/>
      <c r="C2" s="8"/>
      <c r="D2" s="8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222">
        <v>2</v>
      </c>
      <c r="O2" s="222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 t="shared" ref="Z2" si="0">F2+J2+L2+P2+T2+W2</f>
        <v>20</v>
      </c>
      <c r="AA2" s="13">
        <v>100</v>
      </c>
    </row>
    <row r="3" spans="1:27" ht="30" customHeight="1" x14ac:dyDescent="0.25">
      <c r="A3" s="158" t="s">
        <v>23</v>
      </c>
      <c r="B3" s="159">
        <v>1</v>
      </c>
      <c r="C3" s="160" t="s">
        <v>135</v>
      </c>
      <c r="D3" s="160" t="s">
        <v>328</v>
      </c>
      <c r="E3" s="161" t="s">
        <v>647</v>
      </c>
      <c r="F3" s="162">
        <f t="shared" ref="F3:F10" si="1">IF(E3="23/24",2,0)</f>
        <v>2</v>
      </c>
      <c r="G3" s="136">
        <v>19</v>
      </c>
      <c r="H3" s="247">
        <v>2</v>
      </c>
      <c r="I3" s="180">
        <v>2</v>
      </c>
      <c r="J3" s="162">
        <f t="shared" ref="J3:J10" si="2">IF(ABS((H3-I3)/I3)&lt;=0.1,2,IF(AND(ABS((H3-I3)/I3)&gt;0.1,ABS((H3-I3)/I3)&lt;=0.2),1,0))</f>
        <v>2</v>
      </c>
      <c r="K3" s="164">
        <v>98.3</v>
      </c>
      <c r="L3" s="162">
        <f t="shared" ref="L3:L10" si="3">IF(K3&gt;90,4,IF(AND(K3&gt;80,K3&lt;=90),3,IF(AND(K3&gt;=50,K3&lt;=80),2,IF(AND(K3&gt;=10,K3&lt;50),1,0))))</f>
        <v>4</v>
      </c>
      <c r="M3" s="165">
        <v>2</v>
      </c>
      <c r="N3" s="223">
        <v>2</v>
      </c>
      <c r="O3" s="223">
        <v>2</v>
      </c>
      <c r="P3" s="162">
        <f t="shared" ref="P3:P10" si="4">SUM(M3:O3)</f>
        <v>6</v>
      </c>
      <c r="Q3" s="223">
        <v>19</v>
      </c>
      <c r="R3" s="223">
        <v>18</v>
      </c>
      <c r="S3" s="166">
        <f t="shared" ref="S3:S10" si="5">ROUND(R3/Q3*100,0)</f>
        <v>95</v>
      </c>
      <c r="T3" s="162">
        <f t="shared" ref="T3:T10" si="6">IF(S3&gt;90,4,IF(AND(S3&gt;80,S3&lt;=90),3,IF(AND(S3&gt;=50,S3&lt;=80),2,IF(AND(S3&gt;=10,S3&lt;50),1,0))))</f>
        <v>4</v>
      </c>
      <c r="U3" s="136">
        <v>18</v>
      </c>
      <c r="V3" s="136">
        <v>100</v>
      </c>
      <c r="W3" s="162">
        <f t="shared" ref="W3:W10" si="7">IF(V3&gt;=90,2,IF(V3&gt;=80,1,0))</f>
        <v>2</v>
      </c>
      <c r="X3" s="136">
        <v>7</v>
      </c>
      <c r="Y3" s="136">
        <v>88</v>
      </c>
      <c r="Z3" s="167">
        <f>F3+J3+L3+P3+T3+W3</f>
        <v>20</v>
      </c>
      <c r="AA3" s="167">
        <f>ROUND(Z3/$Z$2*100,0)</f>
        <v>100</v>
      </c>
    </row>
    <row r="4" spans="1:27" ht="30" customHeight="1" x14ac:dyDescent="0.25">
      <c r="A4" s="158" t="s">
        <v>23</v>
      </c>
      <c r="B4" s="159">
        <v>2</v>
      </c>
      <c r="C4" s="160" t="s">
        <v>131</v>
      </c>
      <c r="D4" s="160" t="s">
        <v>322</v>
      </c>
      <c r="E4" s="161" t="s">
        <v>647</v>
      </c>
      <c r="F4" s="162">
        <f t="shared" si="1"/>
        <v>2</v>
      </c>
      <c r="G4" s="136">
        <v>127</v>
      </c>
      <c r="H4" s="136">
        <v>6</v>
      </c>
      <c r="I4" s="180">
        <v>6</v>
      </c>
      <c r="J4" s="162">
        <f t="shared" si="2"/>
        <v>2</v>
      </c>
      <c r="K4" s="164">
        <v>100</v>
      </c>
      <c r="L4" s="162">
        <f t="shared" si="3"/>
        <v>4</v>
      </c>
      <c r="M4" s="165">
        <v>2</v>
      </c>
      <c r="N4" s="223">
        <v>2</v>
      </c>
      <c r="O4" s="223">
        <v>2</v>
      </c>
      <c r="P4" s="162">
        <f t="shared" si="4"/>
        <v>6</v>
      </c>
      <c r="Q4" s="223">
        <v>124</v>
      </c>
      <c r="R4" s="223">
        <v>124</v>
      </c>
      <c r="S4" s="166">
        <f t="shared" si="5"/>
        <v>100</v>
      </c>
      <c r="T4" s="162">
        <f t="shared" si="6"/>
        <v>4</v>
      </c>
      <c r="U4" s="136">
        <v>147</v>
      </c>
      <c r="V4" s="136">
        <v>100</v>
      </c>
      <c r="W4" s="162">
        <f t="shared" si="7"/>
        <v>2</v>
      </c>
      <c r="X4" s="136">
        <v>62</v>
      </c>
      <c r="Y4" s="136">
        <v>309</v>
      </c>
      <c r="Z4" s="167">
        <f t="shared" ref="Z4:Z10" si="8">F4+J4+L4+P4+T4+W4</f>
        <v>20</v>
      </c>
      <c r="AA4" s="167">
        <f t="shared" ref="AA4:AA10" si="9">ROUND(Z4/$Z$2*100,0)</f>
        <v>100</v>
      </c>
    </row>
    <row r="5" spans="1:27" ht="30" customHeight="1" x14ac:dyDescent="0.25">
      <c r="A5" s="158" t="s">
        <v>23</v>
      </c>
      <c r="B5" s="159">
        <v>3</v>
      </c>
      <c r="C5" s="160" t="s">
        <v>132</v>
      </c>
      <c r="D5" s="160" t="s">
        <v>323</v>
      </c>
      <c r="E5" s="161" t="s">
        <v>647</v>
      </c>
      <c r="F5" s="162">
        <f t="shared" si="1"/>
        <v>2</v>
      </c>
      <c r="G5" s="136">
        <v>114</v>
      </c>
      <c r="H5" s="247">
        <v>5</v>
      </c>
      <c r="I5" s="180">
        <v>5</v>
      </c>
      <c r="J5" s="162">
        <f t="shared" si="2"/>
        <v>2</v>
      </c>
      <c r="K5" s="164">
        <v>100</v>
      </c>
      <c r="L5" s="162">
        <f t="shared" si="3"/>
        <v>4</v>
      </c>
      <c r="M5" s="165">
        <v>2</v>
      </c>
      <c r="N5" s="223">
        <v>2</v>
      </c>
      <c r="O5" s="223">
        <v>2</v>
      </c>
      <c r="P5" s="162">
        <f t="shared" si="4"/>
        <v>6</v>
      </c>
      <c r="Q5" s="223">
        <v>100</v>
      </c>
      <c r="R5" s="223">
        <v>100</v>
      </c>
      <c r="S5" s="166">
        <f t="shared" si="5"/>
        <v>100</v>
      </c>
      <c r="T5" s="162">
        <f t="shared" si="6"/>
        <v>4</v>
      </c>
      <c r="U5" s="136">
        <v>139</v>
      </c>
      <c r="V5" s="136">
        <v>100</v>
      </c>
      <c r="W5" s="162">
        <f t="shared" si="7"/>
        <v>2</v>
      </c>
      <c r="X5" s="136">
        <v>19</v>
      </c>
      <c r="Y5" s="136">
        <v>461</v>
      </c>
      <c r="Z5" s="167">
        <f t="shared" si="8"/>
        <v>20</v>
      </c>
      <c r="AA5" s="167">
        <f t="shared" si="9"/>
        <v>100</v>
      </c>
    </row>
    <row r="6" spans="1:27" ht="30" customHeight="1" x14ac:dyDescent="0.25">
      <c r="A6" s="158" t="s">
        <v>23</v>
      </c>
      <c r="B6" s="159">
        <v>4</v>
      </c>
      <c r="C6" s="160" t="s">
        <v>133</v>
      </c>
      <c r="D6" s="160" t="s">
        <v>324</v>
      </c>
      <c r="E6" s="161" t="s">
        <v>647</v>
      </c>
      <c r="F6" s="162">
        <f t="shared" si="1"/>
        <v>2</v>
      </c>
      <c r="G6" s="136">
        <v>25</v>
      </c>
      <c r="H6" s="136">
        <v>2</v>
      </c>
      <c r="I6" s="180">
        <v>2</v>
      </c>
      <c r="J6" s="162">
        <f t="shared" si="2"/>
        <v>2</v>
      </c>
      <c r="K6" s="164">
        <v>100</v>
      </c>
      <c r="L6" s="162">
        <f t="shared" si="3"/>
        <v>4</v>
      </c>
      <c r="M6" s="165">
        <v>2</v>
      </c>
      <c r="N6" s="223">
        <v>2</v>
      </c>
      <c r="O6" s="223">
        <v>2</v>
      </c>
      <c r="P6" s="162">
        <f t="shared" si="4"/>
        <v>6</v>
      </c>
      <c r="Q6" s="223">
        <v>26</v>
      </c>
      <c r="R6" s="223">
        <v>26</v>
      </c>
      <c r="S6" s="166">
        <f t="shared" si="5"/>
        <v>100</v>
      </c>
      <c r="T6" s="162">
        <f t="shared" si="6"/>
        <v>4</v>
      </c>
      <c r="U6" s="136">
        <v>24</v>
      </c>
      <c r="V6" s="136">
        <v>100</v>
      </c>
      <c r="W6" s="162">
        <f t="shared" si="7"/>
        <v>2</v>
      </c>
      <c r="X6" s="136">
        <v>15</v>
      </c>
      <c r="Y6" s="136">
        <v>35</v>
      </c>
      <c r="Z6" s="167">
        <f t="shared" si="8"/>
        <v>20</v>
      </c>
      <c r="AA6" s="167">
        <f t="shared" si="9"/>
        <v>100</v>
      </c>
    </row>
    <row r="7" spans="1:27" ht="30" customHeight="1" x14ac:dyDescent="0.25">
      <c r="A7" s="158" t="s">
        <v>23</v>
      </c>
      <c r="B7" s="159">
        <v>5</v>
      </c>
      <c r="C7" s="160" t="s">
        <v>134</v>
      </c>
      <c r="D7" s="160" t="s">
        <v>325</v>
      </c>
      <c r="E7" s="161" t="s">
        <v>647</v>
      </c>
      <c r="F7" s="162">
        <f t="shared" si="1"/>
        <v>2</v>
      </c>
      <c r="G7" s="136">
        <v>157</v>
      </c>
      <c r="H7" s="136">
        <v>5</v>
      </c>
      <c r="I7" s="180">
        <v>5</v>
      </c>
      <c r="J7" s="162">
        <f t="shared" si="2"/>
        <v>2</v>
      </c>
      <c r="K7" s="164">
        <v>100</v>
      </c>
      <c r="L7" s="162">
        <f t="shared" si="3"/>
        <v>4</v>
      </c>
      <c r="M7" s="165">
        <v>2</v>
      </c>
      <c r="N7" s="223">
        <v>2</v>
      </c>
      <c r="O7" s="223">
        <v>2</v>
      </c>
      <c r="P7" s="162">
        <f t="shared" si="4"/>
        <v>6</v>
      </c>
      <c r="Q7" s="223">
        <v>78</v>
      </c>
      <c r="R7" s="223">
        <v>78</v>
      </c>
      <c r="S7" s="166">
        <f t="shared" si="5"/>
        <v>100</v>
      </c>
      <c r="T7" s="162">
        <f t="shared" si="6"/>
        <v>4</v>
      </c>
      <c r="U7" s="136">
        <v>150</v>
      </c>
      <c r="V7" s="136">
        <v>100</v>
      </c>
      <c r="W7" s="162">
        <f t="shared" si="7"/>
        <v>2</v>
      </c>
      <c r="X7" s="136">
        <v>11</v>
      </c>
      <c r="Y7" s="136">
        <v>296</v>
      </c>
      <c r="Z7" s="167">
        <f t="shared" si="8"/>
        <v>20</v>
      </c>
      <c r="AA7" s="167">
        <f t="shared" si="9"/>
        <v>100</v>
      </c>
    </row>
    <row r="8" spans="1:27" ht="30" customHeight="1" x14ac:dyDescent="0.25">
      <c r="A8" s="158" t="s">
        <v>23</v>
      </c>
      <c r="B8" s="159">
        <v>6</v>
      </c>
      <c r="C8" s="160" t="s">
        <v>128</v>
      </c>
      <c r="D8" s="160" t="s">
        <v>329</v>
      </c>
      <c r="E8" s="161" t="s">
        <v>647</v>
      </c>
      <c r="F8" s="162">
        <f t="shared" si="1"/>
        <v>2</v>
      </c>
      <c r="G8" s="136">
        <v>243</v>
      </c>
      <c r="H8" s="136">
        <v>12</v>
      </c>
      <c r="I8" s="163">
        <v>12</v>
      </c>
      <c r="J8" s="162">
        <f t="shared" si="2"/>
        <v>2</v>
      </c>
      <c r="K8" s="164">
        <v>95</v>
      </c>
      <c r="L8" s="162">
        <f t="shared" si="3"/>
        <v>4</v>
      </c>
      <c r="M8" s="165">
        <v>2</v>
      </c>
      <c r="N8" s="223">
        <v>2</v>
      </c>
      <c r="O8" s="223">
        <v>2</v>
      </c>
      <c r="P8" s="162">
        <f t="shared" si="4"/>
        <v>6</v>
      </c>
      <c r="Q8" s="223">
        <v>236</v>
      </c>
      <c r="R8" s="223">
        <v>236</v>
      </c>
      <c r="S8" s="166">
        <f t="shared" si="5"/>
        <v>100</v>
      </c>
      <c r="T8" s="162">
        <f t="shared" si="6"/>
        <v>4</v>
      </c>
      <c r="U8" s="136">
        <v>363</v>
      </c>
      <c r="V8" s="136">
        <v>100</v>
      </c>
      <c r="W8" s="162">
        <f t="shared" si="7"/>
        <v>2</v>
      </c>
      <c r="X8" s="136">
        <v>65</v>
      </c>
      <c r="Y8" s="136">
        <v>271</v>
      </c>
      <c r="Z8" s="167">
        <f t="shared" si="8"/>
        <v>20</v>
      </c>
      <c r="AA8" s="167">
        <f t="shared" si="9"/>
        <v>100</v>
      </c>
    </row>
    <row r="9" spans="1:27" ht="30" customHeight="1" x14ac:dyDescent="0.25">
      <c r="A9" s="158" t="s">
        <v>23</v>
      </c>
      <c r="B9" s="159">
        <v>7</v>
      </c>
      <c r="C9" s="160" t="s">
        <v>129</v>
      </c>
      <c r="D9" s="160" t="s">
        <v>326</v>
      </c>
      <c r="E9" s="161" t="s">
        <v>647</v>
      </c>
      <c r="F9" s="162">
        <f t="shared" si="1"/>
        <v>2</v>
      </c>
      <c r="G9" s="136">
        <v>29</v>
      </c>
      <c r="H9" s="136">
        <v>2</v>
      </c>
      <c r="I9" s="180">
        <v>2</v>
      </c>
      <c r="J9" s="162">
        <f t="shared" si="2"/>
        <v>2</v>
      </c>
      <c r="K9" s="164">
        <v>100</v>
      </c>
      <c r="L9" s="162">
        <f t="shared" si="3"/>
        <v>4</v>
      </c>
      <c r="M9" s="165">
        <v>2</v>
      </c>
      <c r="N9" s="223">
        <v>2</v>
      </c>
      <c r="O9" s="223">
        <v>2</v>
      </c>
      <c r="P9" s="162">
        <f t="shared" si="4"/>
        <v>6</v>
      </c>
      <c r="Q9" s="223">
        <v>28</v>
      </c>
      <c r="R9" s="223">
        <v>28</v>
      </c>
      <c r="S9" s="166">
        <f t="shared" si="5"/>
        <v>100</v>
      </c>
      <c r="T9" s="162">
        <f t="shared" si="6"/>
        <v>4</v>
      </c>
      <c r="U9" s="136">
        <v>36</v>
      </c>
      <c r="V9" s="136">
        <v>100</v>
      </c>
      <c r="W9" s="162">
        <f t="shared" si="7"/>
        <v>2</v>
      </c>
      <c r="X9" s="136">
        <v>5</v>
      </c>
      <c r="Y9" s="136">
        <v>70</v>
      </c>
      <c r="Z9" s="167">
        <f t="shared" si="8"/>
        <v>20</v>
      </c>
      <c r="AA9" s="167">
        <f t="shared" si="9"/>
        <v>100</v>
      </c>
    </row>
    <row r="10" spans="1:27" ht="30" customHeight="1" x14ac:dyDescent="0.25">
      <c r="A10" s="158" t="s">
        <v>23</v>
      </c>
      <c r="B10" s="159">
        <v>8</v>
      </c>
      <c r="C10" s="160" t="s">
        <v>130</v>
      </c>
      <c r="D10" s="160" t="s">
        <v>327</v>
      </c>
      <c r="E10" s="161" t="s">
        <v>647</v>
      </c>
      <c r="F10" s="162">
        <f t="shared" si="1"/>
        <v>2</v>
      </c>
      <c r="G10" s="136">
        <v>66</v>
      </c>
      <c r="H10" s="136">
        <v>4</v>
      </c>
      <c r="I10" s="180">
        <v>4</v>
      </c>
      <c r="J10" s="162">
        <f t="shared" si="2"/>
        <v>2</v>
      </c>
      <c r="K10" s="164">
        <v>100</v>
      </c>
      <c r="L10" s="162">
        <f t="shared" si="3"/>
        <v>4</v>
      </c>
      <c r="M10" s="165">
        <v>2</v>
      </c>
      <c r="N10" s="223">
        <v>2</v>
      </c>
      <c r="O10" s="223">
        <v>2</v>
      </c>
      <c r="P10" s="162">
        <f t="shared" si="4"/>
        <v>6</v>
      </c>
      <c r="Q10" s="223">
        <v>63</v>
      </c>
      <c r="R10" s="223">
        <v>60</v>
      </c>
      <c r="S10" s="166">
        <f t="shared" si="5"/>
        <v>95</v>
      </c>
      <c r="T10" s="162">
        <f t="shared" si="6"/>
        <v>4</v>
      </c>
      <c r="U10" s="136">
        <v>97</v>
      </c>
      <c r="V10" s="136">
        <v>100</v>
      </c>
      <c r="W10" s="162">
        <f t="shared" si="7"/>
        <v>2</v>
      </c>
      <c r="X10" s="136">
        <v>50</v>
      </c>
      <c r="Y10" s="136">
        <v>297</v>
      </c>
      <c r="Z10" s="167">
        <f t="shared" si="8"/>
        <v>20</v>
      </c>
      <c r="AA10" s="167">
        <f t="shared" si="9"/>
        <v>100</v>
      </c>
    </row>
    <row r="11" spans="1:27" s="94" customFormat="1" ht="30" customHeight="1" x14ac:dyDescent="0.25">
      <c r="A11" s="90"/>
      <c r="B11" s="90"/>
      <c r="C11" s="98" t="s">
        <v>52</v>
      </c>
      <c r="D11" s="117"/>
      <c r="E11" s="90"/>
      <c r="F11" s="91"/>
      <c r="G11" s="92">
        <f>SUM(G3:G10)</f>
        <v>780</v>
      </c>
      <c r="H11" s="92">
        <f>SUM(H3:H10)</f>
        <v>38</v>
      </c>
      <c r="I11" s="104">
        <f>SUM(I3:I10)</f>
        <v>38</v>
      </c>
      <c r="J11" s="91"/>
      <c r="K11" s="93"/>
      <c r="L11" s="91"/>
      <c r="M11" s="143"/>
      <c r="N11" s="143"/>
      <c r="O11" s="143"/>
      <c r="P11" s="91"/>
      <c r="Q11" s="90"/>
      <c r="R11" s="90"/>
      <c r="S11" s="90"/>
      <c r="T11" s="91"/>
      <c r="U11" s="218"/>
      <c r="V11" s="218"/>
      <c r="Z11" s="95"/>
      <c r="AA11" s="95"/>
    </row>
    <row r="12" spans="1:27" ht="15.75" thickBot="1" x14ac:dyDescent="0.3">
      <c r="M12" s="143"/>
      <c r="N12" s="143"/>
      <c r="O12" s="143"/>
      <c r="U12" s="218"/>
      <c r="V12" s="218"/>
    </row>
    <row r="13" spans="1:27" ht="15.75" thickBot="1" x14ac:dyDescent="0.3">
      <c r="M13" s="56"/>
      <c r="N13" s="56"/>
      <c r="O13" s="56"/>
      <c r="U13" s="218"/>
      <c r="V13" s="219" t="s">
        <v>51</v>
      </c>
      <c r="W13" s="220"/>
      <c r="X13" s="99"/>
      <c r="Y13" s="100"/>
      <c r="Z13" s="96">
        <f>AVERAGE(Z3:Z9)</f>
        <v>20</v>
      </c>
      <c r="AA13" s="97">
        <f>ROUND(Z13/$Z$2*100,0)</f>
        <v>100</v>
      </c>
    </row>
    <row r="14" spans="1:27" x14ac:dyDescent="0.25">
      <c r="H14" s="106"/>
      <c r="M14" s="56"/>
      <c r="N14" s="56"/>
      <c r="O14" s="56"/>
      <c r="U14" s="218"/>
      <c r="V14" s="218"/>
    </row>
    <row r="15" spans="1:27" x14ac:dyDescent="0.25">
      <c r="H15" s="106"/>
      <c r="M15" s="27"/>
      <c r="N15" s="27"/>
      <c r="O15" s="27"/>
      <c r="U15" s="218"/>
      <c r="V15" s="218"/>
    </row>
    <row r="16" spans="1:27" x14ac:dyDescent="0.25">
      <c r="H16" s="185"/>
      <c r="M16" s="27"/>
      <c r="N16" s="27"/>
      <c r="O16" s="27"/>
      <c r="U16" s="218"/>
      <c r="V16" s="218"/>
    </row>
    <row r="17" spans="8:22" x14ac:dyDescent="0.25">
      <c r="H17" s="185"/>
      <c r="M17" s="27"/>
      <c r="N17" s="27"/>
      <c r="O17" s="27"/>
      <c r="U17" s="218"/>
      <c r="V17" s="218"/>
    </row>
    <row r="18" spans="8:22" x14ac:dyDescent="0.25">
      <c r="H18" s="185"/>
      <c r="M18" s="27"/>
      <c r="N18" s="27"/>
      <c r="O18" s="27"/>
      <c r="U18" s="218"/>
      <c r="V18" s="218"/>
    </row>
    <row r="19" spans="8:22" x14ac:dyDescent="0.25">
      <c r="H19" s="185"/>
      <c r="M19" s="27"/>
      <c r="N19" s="27"/>
      <c r="O19" s="27"/>
    </row>
    <row r="20" spans="8:22" x14ac:dyDescent="0.25">
      <c r="H20" s="185"/>
    </row>
    <row r="21" spans="8:22" x14ac:dyDescent="0.25">
      <c r="H21" s="185"/>
    </row>
    <row r="22" spans="8:22" x14ac:dyDescent="0.25">
      <c r="H22" s="185"/>
    </row>
    <row r="23" spans="8:22" x14ac:dyDescent="0.25">
      <c r="H23" s="185"/>
    </row>
    <row r="24" spans="8:22" x14ac:dyDescent="0.25">
      <c r="H24" s="185"/>
    </row>
    <row r="25" spans="8:22" x14ac:dyDescent="0.25">
      <c r="H25" s="106"/>
    </row>
    <row r="26" spans="8:22" x14ac:dyDescent="0.25">
      <c r="H26" s="106"/>
    </row>
    <row r="27" spans="8:22" x14ac:dyDescent="0.25">
      <c r="H27" s="106"/>
    </row>
    <row r="28" spans="8:22" x14ac:dyDescent="0.25">
      <c r="H28" s="106"/>
    </row>
  </sheetData>
  <sortState ref="A3:AA11">
    <sortCondition ref="B3"/>
  </sortState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20"/>
  <sheetViews>
    <sheetView zoomScale="64" zoomScaleNormal="64" zoomScalePageLayoutView="85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Z24" sqref="Z24"/>
    </sheetView>
  </sheetViews>
  <sheetFormatPr defaultColWidth="8.85546875" defaultRowHeight="15" x14ac:dyDescent="0.25"/>
  <cols>
    <col min="1" max="1" width="28.42578125" customWidth="1"/>
    <col min="2" max="2" width="4.42578125" customWidth="1"/>
    <col min="3" max="3" width="36.42578125" customWidth="1"/>
    <col min="4" max="4" width="26.42578125" customWidth="1"/>
    <col min="5" max="5" width="14.7109375" customWidth="1"/>
    <col min="6" max="6" width="5.7109375" bestFit="1" customWidth="1"/>
    <col min="7" max="7" width="15.7109375" bestFit="1" customWidth="1"/>
    <col min="8" max="8" width="11.85546875" customWidth="1"/>
    <col min="9" max="9" width="12.42578125" customWidth="1"/>
    <col min="10" max="10" width="5.7109375" bestFit="1" customWidth="1"/>
    <col min="11" max="11" width="12.42578125" customWidth="1"/>
    <col min="12" max="12" width="5.7109375" customWidth="1"/>
    <col min="13" max="15" width="14.42578125" customWidth="1"/>
    <col min="16" max="16" width="5.7109375" bestFit="1" customWidth="1"/>
    <col min="17" max="17" width="15.7109375" bestFit="1" customWidth="1"/>
    <col min="18" max="18" width="15.7109375" customWidth="1"/>
    <col min="19" max="19" width="9.42578125" bestFit="1" customWidth="1"/>
    <col min="20" max="20" width="5.7109375" bestFit="1" customWidth="1"/>
    <col min="21" max="21" width="12" customWidth="1"/>
    <col min="22" max="22" width="15.42578125" customWidth="1"/>
    <col min="23" max="23" width="5.7109375" bestFit="1" customWidth="1"/>
    <col min="24" max="24" width="12.42578125" customWidth="1"/>
    <col min="25" max="25" width="13.28515625" customWidth="1"/>
    <col min="26" max="26" width="6.85546875" bestFit="1" customWidth="1"/>
    <col min="27" max="27" width="6.7109375" customWidth="1"/>
  </cols>
  <sheetData>
    <row r="1" spans="1:27" s="1" customFormat="1" ht="120" x14ac:dyDescent="0.25">
      <c r="A1" s="2" t="s">
        <v>35</v>
      </c>
      <c r="B1" s="3"/>
      <c r="C1" s="4" t="s">
        <v>36</v>
      </c>
      <c r="D1" s="4" t="s">
        <v>265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655</v>
      </c>
      <c r="N1" s="5" t="s">
        <v>656</v>
      </c>
      <c r="O1" s="5" t="s">
        <v>657</v>
      </c>
      <c r="P1" s="11" t="s">
        <v>658</v>
      </c>
      <c r="Q1" s="5" t="s">
        <v>46</v>
      </c>
      <c r="R1" s="5" t="s">
        <v>47</v>
      </c>
      <c r="S1" s="15" t="s">
        <v>49</v>
      </c>
      <c r="T1" s="11" t="s">
        <v>48</v>
      </c>
      <c r="U1" s="5" t="s">
        <v>243</v>
      </c>
      <c r="V1" s="5" t="s">
        <v>244</v>
      </c>
      <c r="W1" s="11" t="s">
        <v>245</v>
      </c>
      <c r="X1" s="5" t="s">
        <v>246</v>
      </c>
      <c r="Y1" s="5" t="s">
        <v>247</v>
      </c>
      <c r="Z1" s="14" t="s">
        <v>646</v>
      </c>
      <c r="AA1" s="14" t="s">
        <v>50</v>
      </c>
    </row>
    <row r="2" spans="1:27" x14ac:dyDescent="0.25">
      <c r="A2" s="10" t="s">
        <v>654</v>
      </c>
      <c r="B2" s="46"/>
      <c r="C2" s="8"/>
      <c r="D2" s="8"/>
      <c r="E2" s="9"/>
      <c r="F2" s="13">
        <v>2</v>
      </c>
      <c r="G2" s="9"/>
      <c r="H2" s="9"/>
      <c r="I2" s="9"/>
      <c r="J2" s="13">
        <v>2</v>
      </c>
      <c r="K2" s="9"/>
      <c r="L2" s="13">
        <v>4</v>
      </c>
      <c r="M2" s="9">
        <v>2</v>
      </c>
      <c r="N2" s="222">
        <v>2</v>
      </c>
      <c r="O2" s="222">
        <v>2</v>
      </c>
      <c r="P2" s="13">
        <v>6</v>
      </c>
      <c r="Q2" s="9"/>
      <c r="R2" s="9"/>
      <c r="S2" s="9"/>
      <c r="T2" s="13">
        <v>4</v>
      </c>
      <c r="U2" s="9"/>
      <c r="V2" s="9"/>
      <c r="W2" s="13">
        <v>2</v>
      </c>
      <c r="X2" s="9"/>
      <c r="Y2" s="9"/>
      <c r="Z2" s="13">
        <f t="shared" ref="Z2:Z10" si="0">F2+J2+L2+P2+T2+W2</f>
        <v>20</v>
      </c>
      <c r="AA2" s="13">
        <v>100</v>
      </c>
    </row>
    <row r="3" spans="1:27" s="1" customFormat="1" ht="25.5" x14ac:dyDescent="0.25">
      <c r="A3" s="186" t="s">
        <v>24</v>
      </c>
      <c r="B3" s="181">
        <v>1</v>
      </c>
      <c r="C3" s="188" t="s">
        <v>140</v>
      </c>
      <c r="D3" s="188" t="s">
        <v>331</v>
      </c>
      <c r="E3" s="178" t="s">
        <v>647</v>
      </c>
      <c r="F3" s="179">
        <f t="shared" ref="F3:F10" si="1">IF(E3="23/24",2,0)</f>
        <v>2</v>
      </c>
      <c r="G3" s="136">
        <v>215</v>
      </c>
      <c r="H3" s="136">
        <v>10</v>
      </c>
      <c r="I3" s="207">
        <v>10</v>
      </c>
      <c r="J3" s="162">
        <f t="shared" ref="J3:J10" si="2">IF(ABS((H3-I3)/I3)&lt;=0.1,2,IF(AND(ABS((H3-I3)/I3)&gt;0.1,ABS((H3-I3)/I3)&lt;=0.2),1,0))</f>
        <v>2</v>
      </c>
      <c r="K3" s="205">
        <v>98.333333333333329</v>
      </c>
      <c r="L3" s="179">
        <f t="shared" ref="L3:L10" si="3">IF(K3&gt;90,4,IF(AND(K3&gt;80,K3&lt;=90),3,IF(AND(K3&gt;=50,K3&lt;=80),2,IF(AND(K3&gt;=10,K3&lt;50),1,0))))</f>
        <v>4</v>
      </c>
      <c r="M3" s="189">
        <v>2</v>
      </c>
      <c r="N3" s="223">
        <v>2</v>
      </c>
      <c r="O3" s="223">
        <v>2</v>
      </c>
      <c r="P3" s="179">
        <f t="shared" ref="P3:P10" si="4">SUM(M3:O3)</f>
        <v>6</v>
      </c>
      <c r="Q3" s="223">
        <v>210</v>
      </c>
      <c r="R3" s="223">
        <v>208</v>
      </c>
      <c r="S3" s="191">
        <f t="shared" ref="S3:S10" si="5">ROUND(R3/Q3*100,0)</f>
        <v>99</v>
      </c>
      <c r="T3" s="179">
        <f t="shared" ref="T3:T10" si="6">IF(S3&gt;90,4,IF(AND(S3&gt;80,S3&lt;=90),3,IF(AND(S3&gt;=50,S3&lt;=80),2,IF(AND(S3&gt;=10,S3&lt;50),1,0))))</f>
        <v>4</v>
      </c>
      <c r="U3" s="136">
        <v>257</v>
      </c>
      <c r="V3" s="136">
        <v>100</v>
      </c>
      <c r="W3" s="179">
        <f t="shared" ref="W3:W10" si="7">IF(V3&gt;=90,2,IF(V3&gt;=80,1,0))</f>
        <v>2</v>
      </c>
      <c r="X3" s="247">
        <v>34</v>
      </c>
      <c r="Y3" s="247">
        <v>336</v>
      </c>
      <c r="Z3" s="192">
        <f t="shared" si="0"/>
        <v>20</v>
      </c>
      <c r="AA3" s="192">
        <f t="shared" ref="AA3:AA10" si="8">ROUND(Z3/$Z$2*100,0)</f>
        <v>100</v>
      </c>
    </row>
    <row r="4" spans="1:27" ht="30" customHeight="1" x14ac:dyDescent="0.25">
      <c r="A4" s="186" t="s">
        <v>24</v>
      </c>
      <c r="B4" s="187">
        <v>8</v>
      </c>
      <c r="C4" s="188" t="s">
        <v>143</v>
      </c>
      <c r="D4" s="188" t="s">
        <v>330</v>
      </c>
      <c r="E4" s="178" t="s">
        <v>647</v>
      </c>
      <c r="F4" s="179">
        <f t="shared" si="1"/>
        <v>2</v>
      </c>
      <c r="G4" s="136">
        <v>98</v>
      </c>
      <c r="H4" s="136">
        <v>6</v>
      </c>
      <c r="I4" s="207">
        <v>6</v>
      </c>
      <c r="J4" s="162">
        <f t="shared" si="2"/>
        <v>2</v>
      </c>
      <c r="K4" s="205">
        <v>95</v>
      </c>
      <c r="L4" s="179">
        <f t="shared" si="3"/>
        <v>4</v>
      </c>
      <c r="M4" s="189">
        <v>2</v>
      </c>
      <c r="N4" s="223">
        <v>2</v>
      </c>
      <c r="O4" s="223">
        <v>2</v>
      </c>
      <c r="P4" s="179">
        <f t="shared" si="4"/>
        <v>6</v>
      </c>
      <c r="Q4" s="223">
        <v>92</v>
      </c>
      <c r="R4" s="223">
        <v>92</v>
      </c>
      <c r="S4" s="191">
        <f t="shared" si="5"/>
        <v>100</v>
      </c>
      <c r="T4" s="179">
        <f t="shared" si="6"/>
        <v>4</v>
      </c>
      <c r="U4" s="136">
        <v>96</v>
      </c>
      <c r="V4" s="136">
        <v>100</v>
      </c>
      <c r="W4" s="179">
        <f t="shared" si="7"/>
        <v>2</v>
      </c>
      <c r="X4" s="247">
        <v>19</v>
      </c>
      <c r="Y4" s="247">
        <v>211</v>
      </c>
      <c r="Z4" s="192">
        <f t="shared" si="0"/>
        <v>20</v>
      </c>
      <c r="AA4" s="192">
        <f t="shared" si="8"/>
        <v>100</v>
      </c>
    </row>
    <row r="5" spans="1:27" ht="30" customHeight="1" x14ac:dyDescent="0.25">
      <c r="A5" s="186" t="s">
        <v>24</v>
      </c>
      <c r="B5" s="187">
        <v>2</v>
      </c>
      <c r="C5" s="188" t="s">
        <v>144</v>
      </c>
      <c r="D5" s="188" t="s">
        <v>332</v>
      </c>
      <c r="E5" s="178" t="s">
        <v>647</v>
      </c>
      <c r="F5" s="179">
        <f t="shared" si="1"/>
        <v>2</v>
      </c>
      <c r="G5" s="136">
        <v>74</v>
      </c>
      <c r="H5" s="247">
        <v>4</v>
      </c>
      <c r="I5" s="207">
        <v>4</v>
      </c>
      <c r="J5" s="162">
        <f t="shared" si="2"/>
        <v>2</v>
      </c>
      <c r="K5" s="205">
        <v>96.666666666666671</v>
      </c>
      <c r="L5" s="179">
        <f t="shared" si="3"/>
        <v>4</v>
      </c>
      <c r="M5" s="189">
        <v>2</v>
      </c>
      <c r="N5" s="223">
        <v>1</v>
      </c>
      <c r="O5" s="223">
        <v>2</v>
      </c>
      <c r="P5" s="179">
        <f t="shared" si="4"/>
        <v>5</v>
      </c>
      <c r="Q5" s="223">
        <v>73</v>
      </c>
      <c r="R5" s="223">
        <v>70</v>
      </c>
      <c r="S5" s="191">
        <f t="shared" si="5"/>
        <v>96</v>
      </c>
      <c r="T5" s="179">
        <f t="shared" si="6"/>
        <v>4</v>
      </c>
      <c r="U5" s="136">
        <v>67</v>
      </c>
      <c r="V5" s="136">
        <v>100</v>
      </c>
      <c r="W5" s="179">
        <f t="shared" si="7"/>
        <v>2</v>
      </c>
      <c r="X5" s="247">
        <v>6</v>
      </c>
      <c r="Y5" s="247">
        <v>30</v>
      </c>
      <c r="Z5" s="192">
        <f t="shared" si="0"/>
        <v>19</v>
      </c>
      <c r="AA5" s="192">
        <f t="shared" si="8"/>
        <v>95</v>
      </c>
    </row>
    <row r="6" spans="1:27" ht="30" customHeight="1" x14ac:dyDescent="0.25">
      <c r="A6" s="186" t="s">
        <v>24</v>
      </c>
      <c r="B6" s="187">
        <v>7</v>
      </c>
      <c r="C6" s="188" t="s">
        <v>142</v>
      </c>
      <c r="D6" s="188" t="s">
        <v>334</v>
      </c>
      <c r="E6" s="178" t="s">
        <v>647</v>
      </c>
      <c r="F6" s="179">
        <f t="shared" si="1"/>
        <v>2</v>
      </c>
      <c r="G6" s="136">
        <v>80</v>
      </c>
      <c r="H6" s="136">
        <v>4</v>
      </c>
      <c r="I6" s="207">
        <v>4</v>
      </c>
      <c r="J6" s="162">
        <f t="shared" si="2"/>
        <v>2</v>
      </c>
      <c r="K6" s="205">
        <v>91.666666666666657</v>
      </c>
      <c r="L6" s="179">
        <f t="shared" si="3"/>
        <v>4</v>
      </c>
      <c r="M6" s="189">
        <v>2</v>
      </c>
      <c r="N6" s="223">
        <v>2</v>
      </c>
      <c r="O6" s="223">
        <v>2</v>
      </c>
      <c r="P6" s="179">
        <f t="shared" si="4"/>
        <v>6</v>
      </c>
      <c r="Q6" s="223">
        <v>80</v>
      </c>
      <c r="R6" s="223">
        <v>65</v>
      </c>
      <c r="S6" s="191">
        <f t="shared" si="5"/>
        <v>81</v>
      </c>
      <c r="T6" s="179">
        <f t="shared" si="6"/>
        <v>3</v>
      </c>
      <c r="U6" s="136">
        <v>108</v>
      </c>
      <c r="V6" s="136">
        <v>99</v>
      </c>
      <c r="W6" s="179">
        <f t="shared" si="7"/>
        <v>2</v>
      </c>
      <c r="X6" s="247">
        <v>3</v>
      </c>
      <c r="Y6" s="247">
        <v>26</v>
      </c>
      <c r="Z6" s="192">
        <f t="shared" si="0"/>
        <v>19</v>
      </c>
      <c r="AA6" s="192">
        <f t="shared" si="8"/>
        <v>95</v>
      </c>
    </row>
    <row r="7" spans="1:27" ht="30" customHeight="1" x14ac:dyDescent="0.25">
      <c r="A7" s="186" t="s">
        <v>24</v>
      </c>
      <c r="B7" s="187">
        <v>5</v>
      </c>
      <c r="C7" s="188" t="s">
        <v>146</v>
      </c>
      <c r="D7" s="188" t="s">
        <v>337</v>
      </c>
      <c r="E7" s="178" t="s">
        <v>647</v>
      </c>
      <c r="F7" s="179">
        <f t="shared" si="1"/>
        <v>2</v>
      </c>
      <c r="G7" s="136">
        <v>18</v>
      </c>
      <c r="H7" s="136">
        <v>2</v>
      </c>
      <c r="I7" s="207">
        <v>2</v>
      </c>
      <c r="J7" s="162">
        <f t="shared" si="2"/>
        <v>2</v>
      </c>
      <c r="K7" s="205">
        <v>91.666666666666657</v>
      </c>
      <c r="L7" s="179">
        <f t="shared" si="3"/>
        <v>4</v>
      </c>
      <c r="M7" s="189">
        <v>2</v>
      </c>
      <c r="N7" s="223">
        <v>2</v>
      </c>
      <c r="O7" s="223">
        <v>2</v>
      </c>
      <c r="P7" s="179">
        <f t="shared" si="4"/>
        <v>6</v>
      </c>
      <c r="Q7" s="223">
        <v>18</v>
      </c>
      <c r="R7" s="223">
        <v>14</v>
      </c>
      <c r="S7" s="191">
        <f t="shared" si="5"/>
        <v>78</v>
      </c>
      <c r="T7" s="179">
        <f t="shared" si="6"/>
        <v>2</v>
      </c>
      <c r="U7" s="136">
        <v>26</v>
      </c>
      <c r="V7" s="136">
        <v>100</v>
      </c>
      <c r="W7" s="179">
        <f t="shared" si="7"/>
        <v>2</v>
      </c>
      <c r="X7" s="247">
        <v>2</v>
      </c>
      <c r="Y7" s="247">
        <v>21</v>
      </c>
      <c r="Z7" s="192">
        <f t="shared" si="0"/>
        <v>18</v>
      </c>
      <c r="AA7" s="192">
        <f t="shared" si="8"/>
        <v>90</v>
      </c>
    </row>
    <row r="8" spans="1:27" ht="30" customHeight="1" x14ac:dyDescent="0.25">
      <c r="A8" s="186" t="s">
        <v>24</v>
      </c>
      <c r="B8" s="187">
        <v>6</v>
      </c>
      <c r="C8" s="188" t="s">
        <v>141</v>
      </c>
      <c r="D8" s="188" t="s">
        <v>336</v>
      </c>
      <c r="E8" s="178" t="s">
        <v>647</v>
      </c>
      <c r="F8" s="179">
        <f t="shared" si="1"/>
        <v>2</v>
      </c>
      <c r="G8" s="136">
        <v>36</v>
      </c>
      <c r="H8" s="136">
        <v>2</v>
      </c>
      <c r="I8" s="207">
        <v>2</v>
      </c>
      <c r="J8" s="162">
        <f t="shared" si="2"/>
        <v>2</v>
      </c>
      <c r="K8" s="205">
        <v>90</v>
      </c>
      <c r="L8" s="179">
        <f t="shared" si="3"/>
        <v>3</v>
      </c>
      <c r="M8" s="189">
        <v>2</v>
      </c>
      <c r="N8" s="223">
        <v>2</v>
      </c>
      <c r="O8" s="223">
        <v>2</v>
      </c>
      <c r="P8" s="179">
        <f t="shared" si="4"/>
        <v>6</v>
      </c>
      <c r="Q8" s="223">
        <v>34</v>
      </c>
      <c r="R8" s="223">
        <v>28</v>
      </c>
      <c r="S8" s="191">
        <f t="shared" si="5"/>
        <v>82</v>
      </c>
      <c r="T8" s="179">
        <f t="shared" si="6"/>
        <v>3</v>
      </c>
      <c r="U8" s="136">
        <v>40</v>
      </c>
      <c r="V8" s="136">
        <v>100</v>
      </c>
      <c r="W8" s="179">
        <f t="shared" si="7"/>
        <v>2</v>
      </c>
      <c r="X8" s="247">
        <v>2</v>
      </c>
      <c r="Y8" s="247">
        <v>16</v>
      </c>
      <c r="Z8" s="192">
        <f t="shared" si="0"/>
        <v>18</v>
      </c>
      <c r="AA8" s="192">
        <f t="shared" si="8"/>
        <v>90</v>
      </c>
    </row>
    <row r="9" spans="1:27" ht="30" customHeight="1" x14ac:dyDescent="0.25">
      <c r="A9" s="186" t="s">
        <v>24</v>
      </c>
      <c r="B9" s="187">
        <v>3</v>
      </c>
      <c r="C9" s="188" t="s">
        <v>145</v>
      </c>
      <c r="D9" s="188" t="s">
        <v>335</v>
      </c>
      <c r="E9" s="178" t="s">
        <v>647</v>
      </c>
      <c r="F9" s="179">
        <f t="shared" si="1"/>
        <v>2</v>
      </c>
      <c r="G9" s="136">
        <v>72</v>
      </c>
      <c r="H9" s="136">
        <v>4</v>
      </c>
      <c r="I9" s="207">
        <v>4</v>
      </c>
      <c r="J9" s="162">
        <f t="shared" si="2"/>
        <v>2</v>
      </c>
      <c r="K9" s="205">
        <v>91.666666666666657</v>
      </c>
      <c r="L9" s="179">
        <f t="shared" si="3"/>
        <v>4</v>
      </c>
      <c r="M9" s="189">
        <v>1</v>
      </c>
      <c r="N9" s="223">
        <v>1</v>
      </c>
      <c r="O9" s="223">
        <v>1</v>
      </c>
      <c r="P9" s="179">
        <f t="shared" si="4"/>
        <v>3</v>
      </c>
      <c r="Q9" s="223">
        <v>73</v>
      </c>
      <c r="R9" s="223">
        <v>67</v>
      </c>
      <c r="S9" s="191">
        <f t="shared" si="5"/>
        <v>92</v>
      </c>
      <c r="T9" s="179">
        <f t="shared" si="6"/>
        <v>4</v>
      </c>
      <c r="U9" s="136">
        <v>68</v>
      </c>
      <c r="V9" s="136">
        <v>100</v>
      </c>
      <c r="W9" s="179">
        <f t="shared" si="7"/>
        <v>2</v>
      </c>
      <c r="X9" s="247">
        <v>28</v>
      </c>
      <c r="Y9" s="247">
        <v>68</v>
      </c>
      <c r="Z9" s="192">
        <f t="shared" si="0"/>
        <v>17</v>
      </c>
      <c r="AA9" s="192">
        <f t="shared" si="8"/>
        <v>85</v>
      </c>
    </row>
    <row r="10" spans="1:27" ht="30" customHeight="1" x14ac:dyDescent="0.25">
      <c r="A10" s="186" t="s">
        <v>24</v>
      </c>
      <c r="B10" s="187">
        <v>4</v>
      </c>
      <c r="C10" s="188" t="s">
        <v>147</v>
      </c>
      <c r="D10" s="188" t="s">
        <v>333</v>
      </c>
      <c r="E10" s="178" t="s">
        <v>647</v>
      </c>
      <c r="F10" s="179">
        <f t="shared" si="1"/>
        <v>2</v>
      </c>
      <c r="G10" s="136">
        <v>4</v>
      </c>
      <c r="H10" s="136">
        <v>1</v>
      </c>
      <c r="I10" s="207">
        <v>1</v>
      </c>
      <c r="J10" s="162">
        <f t="shared" si="2"/>
        <v>2</v>
      </c>
      <c r="K10" s="205">
        <v>86.666666666666671</v>
      </c>
      <c r="L10" s="179">
        <f t="shared" si="3"/>
        <v>3</v>
      </c>
      <c r="M10" s="189">
        <v>2</v>
      </c>
      <c r="N10" s="223">
        <v>2</v>
      </c>
      <c r="O10" s="223">
        <v>2</v>
      </c>
      <c r="P10" s="179">
        <f t="shared" si="4"/>
        <v>6</v>
      </c>
      <c r="Q10" s="223">
        <v>4</v>
      </c>
      <c r="R10" s="223">
        <v>3</v>
      </c>
      <c r="S10" s="191">
        <f t="shared" si="5"/>
        <v>75</v>
      </c>
      <c r="T10" s="179">
        <f t="shared" si="6"/>
        <v>2</v>
      </c>
      <c r="U10" s="136">
        <v>7</v>
      </c>
      <c r="V10" s="136">
        <v>100</v>
      </c>
      <c r="W10" s="179">
        <f t="shared" si="7"/>
        <v>2</v>
      </c>
      <c r="X10" s="247">
        <v>0</v>
      </c>
      <c r="Y10" s="247">
        <v>35</v>
      </c>
      <c r="Z10" s="192">
        <f t="shared" si="0"/>
        <v>17</v>
      </c>
      <c r="AA10" s="192">
        <f t="shared" si="8"/>
        <v>85</v>
      </c>
    </row>
    <row r="11" spans="1:27" s="61" customFormat="1" ht="30" customHeight="1" x14ac:dyDescent="0.25">
      <c r="A11" s="57"/>
      <c r="B11" s="57"/>
      <c r="C11" s="58" t="s">
        <v>52</v>
      </c>
      <c r="D11" s="116"/>
      <c r="E11" s="57"/>
      <c r="F11" s="20"/>
      <c r="G11" s="62">
        <f>SUM(G3:G10)</f>
        <v>597</v>
      </c>
      <c r="H11" s="62">
        <f>SUM(H3:H10)</f>
        <v>33</v>
      </c>
      <c r="I11" s="62">
        <f>SUM(I3:I10)</f>
        <v>33</v>
      </c>
      <c r="J11" s="20"/>
      <c r="K11" s="60"/>
      <c r="L11" s="20"/>
      <c r="M11" s="56"/>
      <c r="N11" s="56"/>
      <c r="O11" s="56"/>
      <c r="P11" s="20"/>
      <c r="Q11" s="57"/>
      <c r="R11" s="57"/>
      <c r="S11" s="57"/>
      <c r="T11" s="20"/>
      <c r="Z11" s="21"/>
      <c r="AA11" s="21"/>
    </row>
    <row r="12" spans="1:27" ht="15.75" thickBot="1" x14ac:dyDescent="0.3">
      <c r="M12" s="143"/>
      <c r="N12" s="143"/>
      <c r="O12" s="143"/>
    </row>
    <row r="13" spans="1:27" ht="16.5" thickBot="1" x14ac:dyDescent="0.3">
      <c r="M13" s="143"/>
      <c r="N13" s="143"/>
      <c r="O13" s="143"/>
      <c r="V13" s="48" t="s">
        <v>51</v>
      </c>
      <c r="W13" s="49"/>
      <c r="X13" s="49"/>
      <c r="Y13" s="50"/>
      <c r="Z13" s="17">
        <f>AVERAGE(Z3:Z10)</f>
        <v>18.5</v>
      </c>
      <c r="AA13" s="18">
        <f>ROUND(Z13/$Z$3*100,0)</f>
        <v>93</v>
      </c>
    </row>
    <row r="14" spans="1:27" x14ac:dyDescent="0.25">
      <c r="M14" s="56"/>
      <c r="N14" s="56"/>
      <c r="O14" s="56"/>
    </row>
    <row r="15" spans="1:27" x14ac:dyDescent="0.25">
      <c r="M15" s="56"/>
      <c r="N15" s="56"/>
      <c r="O15" s="56"/>
    </row>
    <row r="16" spans="1:27" x14ac:dyDescent="0.25">
      <c r="M16" s="27"/>
      <c r="N16" s="27"/>
      <c r="O16" s="27"/>
    </row>
    <row r="17" spans="13:15" x14ac:dyDescent="0.25">
      <c r="M17" s="27"/>
      <c r="N17" s="27"/>
      <c r="O17" s="27"/>
    </row>
    <row r="18" spans="13:15" x14ac:dyDescent="0.25">
      <c r="M18" s="27"/>
      <c r="N18" s="27"/>
      <c r="O18" s="27"/>
    </row>
    <row r="19" spans="13:15" x14ac:dyDescent="0.25">
      <c r="M19" s="27"/>
      <c r="N19" s="27"/>
      <c r="O19" s="27"/>
    </row>
    <row r="20" spans="13:15" x14ac:dyDescent="0.25">
      <c r="M20" s="27"/>
      <c r="N20" s="27"/>
      <c r="O20" s="27"/>
    </row>
  </sheetData>
  <sortState ref="A1:AA11">
    <sortCondition descending="1" ref="AA3"/>
  </sortState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Кол-во групп ЕУ_сентябрь</vt:lpstr>
      <vt:lpstr>А-Сах</vt:lpstr>
      <vt:lpstr>Анива</vt:lpstr>
      <vt:lpstr>Долинск</vt:lpstr>
      <vt:lpstr>Корсаков</vt:lpstr>
      <vt:lpstr>Курильск</vt:lpstr>
      <vt:lpstr>Макаров</vt:lpstr>
      <vt:lpstr>Невельск</vt:lpstr>
      <vt:lpstr>Ноглики</vt:lpstr>
      <vt:lpstr>Оха</vt:lpstr>
      <vt:lpstr>Поронайск</vt:lpstr>
      <vt:lpstr>С-Курильск</vt:lpstr>
      <vt:lpstr>Смирных</vt:lpstr>
      <vt:lpstr>Томари</vt:lpstr>
      <vt:lpstr>Тымовск</vt:lpstr>
      <vt:lpstr>Углегорск</vt:lpstr>
      <vt:lpstr>Холмск</vt:lpstr>
      <vt:lpstr>Ю-Курильск</vt:lpstr>
      <vt:lpstr>Ю-Сахалинск</vt:lpstr>
      <vt:lpstr>Кол-во воспитанников</vt:lpstr>
      <vt:lpstr>Свод_МО</vt:lpstr>
      <vt:lpstr>СВОД_ДОО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Kornienko</dc:creator>
  <cp:lastModifiedBy>Евгения Валерьевна Лазарева</cp:lastModifiedBy>
  <cp:lastPrinted>2021-06-11T00:06:48Z</cp:lastPrinted>
  <dcterms:created xsi:type="dcterms:W3CDTF">2019-01-15T22:47:08Z</dcterms:created>
  <dcterms:modified xsi:type="dcterms:W3CDTF">2024-01-18T23:29:12Z</dcterms:modified>
</cp:coreProperties>
</file>