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2.xml" ContentType="application/vnd.openxmlformats-officedocument.drawing+xml"/>
  <Override PartName="/xl/charts/chart7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Vika_Dombrovskaya\Desktop\"/>
    </mc:Choice>
  </mc:AlternateContent>
  <bookViews>
    <workbookView xWindow="0" yWindow="0" windowWidth="16530" windowHeight="13335" tabRatio="919" activeTab="1"/>
  </bookViews>
  <sheets>
    <sheet name="Кол-во групп ЕУ_январь-март" sheetId="102" r:id="rId1"/>
    <sheet name="А-Сах" sheetId="20" r:id="rId2"/>
    <sheet name="Анива" sheetId="39" r:id="rId3"/>
    <sheet name="Долинск" sheetId="40" r:id="rId4"/>
    <sheet name="Корсаков" sheetId="64" r:id="rId5"/>
    <sheet name="Курильск" sheetId="42" r:id="rId6"/>
    <sheet name="Макаров" sheetId="65" r:id="rId7"/>
    <sheet name="Невельск" sheetId="66" r:id="rId8"/>
    <sheet name="Ноглики" sheetId="90" r:id="rId9"/>
    <sheet name="Оха" sheetId="91" r:id="rId10"/>
    <sheet name="Поронайск" sheetId="93" r:id="rId11"/>
    <sheet name="С-Курильск" sheetId="94" r:id="rId12"/>
    <sheet name="Смирных" sheetId="95" r:id="rId13"/>
    <sheet name="Томари" sheetId="96" r:id="rId14"/>
    <sheet name="Тымовск" sheetId="97" r:id="rId15"/>
    <sheet name="Углегорск" sheetId="98" r:id="rId16"/>
    <sheet name="Холмск" sheetId="92" r:id="rId17"/>
    <sheet name="Ю-Курильск" sheetId="99" r:id="rId18"/>
    <sheet name="Ю-Сахалинск" sheetId="103" r:id="rId19"/>
    <sheet name="Кол-во воспитанников" sheetId="59" r:id="rId20"/>
    <sheet name="Свод_МО" sheetId="60" r:id="rId21"/>
    <sheet name="СВОД_ДОО" sheetId="62" r:id="rId22"/>
  </sheets>
  <definedNames>
    <definedName name="_xlnm._FilterDatabase" localSheetId="2" hidden="1">Анива!$A$1:$AA$14</definedName>
    <definedName name="_xlnm._FilterDatabase" localSheetId="1" hidden="1">'А-Сах'!$A$1:$AA$8</definedName>
    <definedName name="_xlnm._FilterDatabase" localSheetId="3" hidden="1">Долинск!$A$1:$AA$14</definedName>
    <definedName name="_xlnm._FilterDatabase" localSheetId="4" hidden="1">Корсаков!$A$1:$AA$17</definedName>
    <definedName name="_xlnm._FilterDatabase" localSheetId="5" hidden="1">Курильск!$A$1:$AA$7</definedName>
    <definedName name="_xlnm._FilterDatabase" localSheetId="6" hidden="1">Макаров!$A$1:$AA$8</definedName>
    <definedName name="_xlnm._FilterDatabase" localSheetId="7" hidden="1">Невельск!$A$1:$AA$10</definedName>
    <definedName name="_xlnm._FilterDatabase" localSheetId="8" hidden="1">Ноглики!$A$1:$AA$11</definedName>
    <definedName name="_xlnm._FilterDatabase" localSheetId="9" hidden="1">Оха!$A$1:$AA$11</definedName>
    <definedName name="_xlnm._FilterDatabase" localSheetId="10" hidden="1">Поронайск!$A$1:$AA$13</definedName>
    <definedName name="_xlnm._FilterDatabase" localSheetId="21" hidden="1">СВОД_ДОО!$A$1:$EZ$198</definedName>
    <definedName name="_xlnm._FilterDatabase" localSheetId="20" hidden="1">Свод_МО!$A$2:$D$20</definedName>
    <definedName name="_xlnm._FilterDatabase" localSheetId="12" hidden="1">Смирных!$A$1:$AA$10</definedName>
    <definedName name="_xlnm._FilterDatabase" localSheetId="13" hidden="1">Томари!$A$1:$AA$9</definedName>
    <definedName name="_xlnm._FilterDatabase" localSheetId="14" hidden="1">Тымовск!$A$1:$AA$15</definedName>
    <definedName name="_xlnm._FilterDatabase" localSheetId="15" hidden="1">Углегорск!$A$1:$AA$14</definedName>
    <definedName name="_xlnm._FilterDatabase" localSheetId="16" hidden="1">Холмск!$A$1:$AA$18</definedName>
    <definedName name="_xlnm._FilterDatabase" localSheetId="17" hidden="1">'Ю-Курильск'!$A$1:$AA$11</definedName>
    <definedName name="_xlnm._FilterDatabase" localSheetId="18" hidden="1">'Ю-Сахалинск'!$A$1:$AA$55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198" i="62" l="1"/>
  <c r="S198" i="62"/>
  <c r="T198" i="62" s="1"/>
  <c r="P198" i="62"/>
  <c r="L198" i="62"/>
  <c r="J198" i="62"/>
  <c r="F198" i="62"/>
  <c r="W179" i="62"/>
  <c r="S179" i="62"/>
  <c r="T179" i="62" s="1"/>
  <c r="P179" i="62"/>
  <c r="L179" i="62"/>
  <c r="J179" i="62"/>
  <c r="F179" i="62"/>
  <c r="W178" i="62"/>
  <c r="S178" i="62"/>
  <c r="T178" i="62" s="1"/>
  <c r="P178" i="62"/>
  <c r="L178" i="62"/>
  <c r="J178" i="62"/>
  <c r="F178" i="62"/>
  <c r="W194" i="62"/>
  <c r="S194" i="62"/>
  <c r="T194" i="62" s="1"/>
  <c r="P194" i="62"/>
  <c r="L194" i="62"/>
  <c r="J194" i="62"/>
  <c r="F194" i="62"/>
  <c r="W193" i="62"/>
  <c r="S193" i="62"/>
  <c r="T193" i="62" s="1"/>
  <c r="P193" i="62"/>
  <c r="L193" i="62"/>
  <c r="J193" i="62"/>
  <c r="F193" i="62"/>
  <c r="W192" i="62"/>
  <c r="S192" i="62"/>
  <c r="T192" i="62" s="1"/>
  <c r="P192" i="62"/>
  <c r="L192" i="62"/>
  <c r="J192" i="62"/>
  <c r="F192" i="62"/>
  <c r="W177" i="62"/>
  <c r="S177" i="62"/>
  <c r="T177" i="62" s="1"/>
  <c r="P177" i="62"/>
  <c r="L177" i="62"/>
  <c r="J177" i="62"/>
  <c r="F177" i="62"/>
  <c r="W176" i="62"/>
  <c r="S176" i="62"/>
  <c r="T176" i="62" s="1"/>
  <c r="P176" i="62"/>
  <c r="L176" i="62"/>
  <c r="J176" i="62"/>
  <c r="F176" i="62"/>
  <c r="W175" i="62"/>
  <c r="S175" i="62"/>
  <c r="T175" i="62" s="1"/>
  <c r="P175" i="62"/>
  <c r="L175" i="62"/>
  <c r="J175" i="62"/>
  <c r="F175" i="62"/>
  <c r="W124" i="62"/>
  <c r="S124" i="62"/>
  <c r="T124" i="62" s="1"/>
  <c r="P124" i="62"/>
  <c r="L124" i="62"/>
  <c r="J124" i="62"/>
  <c r="F124" i="62"/>
  <c r="W123" i="62"/>
  <c r="S123" i="62"/>
  <c r="T123" i="62" s="1"/>
  <c r="P123" i="62"/>
  <c r="L123" i="62"/>
  <c r="J123" i="62"/>
  <c r="F123" i="62"/>
  <c r="W122" i="62"/>
  <c r="S122" i="62"/>
  <c r="T122" i="62" s="1"/>
  <c r="P122" i="62"/>
  <c r="L122" i="62"/>
  <c r="J122" i="62"/>
  <c r="F122" i="62"/>
  <c r="W121" i="62"/>
  <c r="S121" i="62"/>
  <c r="T121" i="62" s="1"/>
  <c r="P121" i="62"/>
  <c r="L121" i="62"/>
  <c r="J121" i="62"/>
  <c r="F121" i="62"/>
  <c r="W120" i="62"/>
  <c r="S120" i="62"/>
  <c r="T120" i="62" s="1"/>
  <c r="P120" i="62"/>
  <c r="L120" i="62"/>
  <c r="J120" i="62"/>
  <c r="F120" i="62"/>
  <c r="W119" i="62"/>
  <c r="S119" i="62"/>
  <c r="T119" i="62" s="1"/>
  <c r="P119" i="62"/>
  <c r="L119" i="62"/>
  <c r="J119" i="62"/>
  <c r="F119" i="62"/>
  <c r="W118" i="62"/>
  <c r="S118" i="62"/>
  <c r="T118" i="62" s="1"/>
  <c r="P118" i="62"/>
  <c r="L118" i="62"/>
  <c r="J118" i="62"/>
  <c r="F118" i="62"/>
  <c r="W117" i="62"/>
  <c r="S117" i="62"/>
  <c r="T117" i="62" s="1"/>
  <c r="P117" i="62"/>
  <c r="L117" i="62"/>
  <c r="J117" i="62"/>
  <c r="F117" i="62"/>
  <c r="W116" i="62"/>
  <c r="S116" i="62"/>
  <c r="T116" i="62" s="1"/>
  <c r="P116" i="62"/>
  <c r="L116" i="62"/>
  <c r="J116" i="62"/>
  <c r="F116" i="62"/>
  <c r="W115" i="62"/>
  <c r="S115" i="62"/>
  <c r="T115" i="62" s="1"/>
  <c r="P115" i="62"/>
  <c r="L115" i="62"/>
  <c r="J115" i="62"/>
  <c r="F115" i="62"/>
  <c r="W114" i="62"/>
  <c r="S114" i="62"/>
  <c r="T114" i="62" s="1"/>
  <c r="P114" i="62"/>
  <c r="L114" i="62"/>
  <c r="J114" i="62"/>
  <c r="F114" i="62"/>
  <c r="W113" i="62"/>
  <c r="S113" i="62"/>
  <c r="T113" i="62" s="1"/>
  <c r="P113" i="62"/>
  <c r="L113" i="62"/>
  <c r="J113" i="62"/>
  <c r="F113" i="62"/>
  <c r="W112" i="62"/>
  <c r="S112" i="62"/>
  <c r="T112" i="62" s="1"/>
  <c r="P112" i="62"/>
  <c r="L112" i="62"/>
  <c r="J112" i="62"/>
  <c r="F112" i="62"/>
  <c r="W111" i="62"/>
  <c r="S111" i="62"/>
  <c r="T111" i="62" s="1"/>
  <c r="P111" i="62"/>
  <c r="L111" i="62"/>
  <c r="J111" i="62"/>
  <c r="F111" i="62"/>
  <c r="W110" i="62"/>
  <c r="S110" i="62"/>
  <c r="T110" i="62" s="1"/>
  <c r="P110" i="62"/>
  <c r="L110" i="62"/>
  <c r="J110" i="62"/>
  <c r="F110" i="62"/>
  <c r="W109" i="62"/>
  <c r="S109" i="62"/>
  <c r="T109" i="62" s="1"/>
  <c r="P109" i="62"/>
  <c r="L109" i="62"/>
  <c r="J109" i="62"/>
  <c r="F109" i="62"/>
  <c r="W158" i="62"/>
  <c r="S158" i="62"/>
  <c r="T158" i="62" s="1"/>
  <c r="P158" i="62"/>
  <c r="L158" i="62"/>
  <c r="J158" i="62"/>
  <c r="F158" i="62"/>
  <c r="W157" i="62"/>
  <c r="S157" i="62"/>
  <c r="T157" i="62" s="1"/>
  <c r="P157" i="62"/>
  <c r="L157" i="62"/>
  <c r="J157" i="62"/>
  <c r="F157" i="62"/>
  <c r="W156" i="62"/>
  <c r="S156" i="62"/>
  <c r="T156" i="62" s="1"/>
  <c r="P156" i="62"/>
  <c r="L156" i="62"/>
  <c r="J156" i="62"/>
  <c r="F156" i="62"/>
  <c r="W155" i="62"/>
  <c r="S155" i="62"/>
  <c r="T155" i="62" s="1"/>
  <c r="P155" i="62"/>
  <c r="L155" i="62"/>
  <c r="J155" i="62"/>
  <c r="F155" i="62"/>
  <c r="W108" i="62"/>
  <c r="S108" i="62"/>
  <c r="T108" i="62" s="1"/>
  <c r="P108" i="62"/>
  <c r="L108" i="62"/>
  <c r="J108" i="62"/>
  <c r="F108" i="62"/>
  <c r="W107" i="62"/>
  <c r="S107" i="62"/>
  <c r="T107" i="62" s="1"/>
  <c r="P107" i="62"/>
  <c r="L107" i="62"/>
  <c r="J107" i="62"/>
  <c r="F107" i="62"/>
  <c r="W106" i="62"/>
  <c r="S106" i="62"/>
  <c r="T106" i="62" s="1"/>
  <c r="P106" i="62"/>
  <c r="L106" i="62"/>
  <c r="J106" i="62"/>
  <c r="F106" i="62"/>
  <c r="W105" i="62"/>
  <c r="S105" i="62"/>
  <c r="T105" i="62" s="1"/>
  <c r="P105" i="62"/>
  <c r="L105" i="62"/>
  <c r="J105" i="62"/>
  <c r="F105" i="62"/>
  <c r="W104" i="62"/>
  <c r="S104" i="62"/>
  <c r="T104" i="62" s="1"/>
  <c r="P104" i="62"/>
  <c r="L104" i="62"/>
  <c r="J104" i="62"/>
  <c r="F104" i="62"/>
  <c r="W103" i="62"/>
  <c r="S103" i="62"/>
  <c r="T103" i="62" s="1"/>
  <c r="P103" i="62"/>
  <c r="L103" i="62"/>
  <c r="J103" i="62"/>
  <c r="F103" i="62"/>
  <c r="W102" i="62"/>
  <c r="S102" i="62"/>
  <c r="T102" i="62" s="1"/>
  <c r="P102" i="62"/>
  <c r="L102" i="62"/>
  <c r="J102" i="62"/>
  <c r="F102" i="62"/>
  <c r="W101" i="62"/>
  <c r="S101" i="62"/>
  <c r="T101" i="62" s="1"/>
  <c r="P101" i="62"/>
  <c r="L101" i="62"/>
  <c r="J101" i="62"/>
  <c r="F101" i="62"/>
  <c r="W100" i="62"/>
  <c r="S100" i="62"/>
  <c r="T100" i="62" s="1"/>
  <c r="P100" i="62"/>
  <c r="L100" i="62"/>
  <c r="J100" i="62"/>
  <c r="F100" i="62"/>
  <c r="W99" i="62"/>
  <c r="S99" i="62"/>
  <c r="T99" i="62" s="1"/>
  <c r="P99" i="62"/>
  <c r="L99" i="62"/>
  <c r="J99" i="62"/>
  <c r="F99" i="62"/>
  <c r="W98" i="62"/>
  <c r="S98" i="62"/>
  <c r="T98" i="62" s="1"/>
  <c r="P98" i="62"/>
  <c r="L98" i="62"/>
  <c r="J98" i="62"/>
  <c r="F98" i="62"/>
  <c r="W97" i="62"/>
  <c r="S97" i="62"/>
  <c r="T97" i="62" s="1"/>
  <c r="P97" i="62"/>
  <c r="L97" i="62"/>
  <c r="J97" i="62"/>
  <c r="F97" i="62"/>
  <c r="W96" i="62"/>
  <c r="S96" i="62"/>
  <c r="T96" i="62" s="1"/>
  <c r="P96" i="62"/>
  <c r="L96" i="62"/>
  <c r="J96" i="62"/>
  <c r="F96" i="62"/>
  <c r="W95" i="62"/>
  <c r="S95" i="62"/>
  <c r="T95" i="62" s="1"/>
  <c r="P95" i="62"/>
  <c r="L95" i="62"/>
  <c r="J95" i="62"/>
  <c r="F95" i="62"/>
  <c r="W94" i="62"/>
  <c r="S94" i="62"/>
  <c r="T94" i="62" s="1"/>
  <c r="P94" i="62"/>
  <c r="L94" i="62"/>
  <c r="J94" i="62"/>
  <c r="F94" i="62"/>
  <c r="W93" i="62"/>
  <c r="S93" i="62"/>
  <c r="T93" i="62" s="1"/>
  <c r="P93" i="62"/>
  <c r="L93" i="62"/>
  <c r="J93" i="62"/>
  <c r="F93" i="62"/>
  <c r="W92" i="62"/>
  <c r="S92" i="62"/>
  <c r="T92" i="62" s="1"/>
  <c r="P92" i="62"/>
  <c r="L92" i="62"/>
  <c r="J92" i="62"/>
  <c r="F92" i="62"/>
  <c r="W91" i="62"/>
  <c r="S91" i="62"/>
  <c r="T91" i="62" s="1"/>
  <c r="P91" i="62"/>
  <c r="L91" i="62"/>
  <c r="J91" i="62"/>
  <c r="F91" i="62"/>
  <c r="W90" i="62"/>
  <c r="S90" i="62"/>
  <c r="T90" i="62" s="1"/>
  <c r="P90" i="62"/>
  <c r="L90" i="62"/>
  <c r="J90" i="62"/>
  <c r="F90" i="62"/>
  <c r="W89" i="62"/>
  <c r="S89" i="62"/>
  <c r="T89" i="62" s="1"/>
  <c r="P89" i="62"/>
  <c r="L89" i="62"/>
  <c r="J89" i="62"/>
  <c r="F89" i="62"/>
  <c r="W88" i="62"/>
  <c r="S88" i="62"/>
  <c r="T88" i="62" s="1"/>
  <c r="P88" i="62"/>
  <c r="L88" i="62"/>
  <c r="J88" i="62"/>
  <c r="F88" i="62"/>
  <c r="W87" i="62"/>
  <c r="S87" i="62"/>
  <c r="T87" i="62" s="1"/>
  <c r="P87" i="62"/>
  <c r="L87" i="62"/>
  <c r="J87" i="62"/>
  <c r="F87" i="62"/>
  <c r="W86" i="62"/>
  <c r="S86" i="62"/>
  <c r="T86" i="62" s="1"/>
  <c r="P86" i="62"/>
  <c r="L86" i="62"/>
  <c r="J86" i="62"/>
  <c r="F86" i="62"/>
  <c r="Z107" i="62" l="1"/>
  <c r="Z118" i="62"/>
  <c r="Z110" i="62"/>
  <c r="Z90" i="62"/>
  <c r="Z120" i="62"/>
  <c r="Z89" i="62"/>
  <c r="Z98" i="62"/>
  <c r="Z101" i="62"/>
  <c r="Z103" i="62"/>
  <c r="Z104" i="62"/>
  <c r="Z109" i="62"/>
  <c r="Z117" i="62"/>
  <c r="Z175" i="62"/>
  <c r="Z198" i="62"/>
  <c r="Z92" i="62"/>
  <c r="Z112" i="62"/>
  <c r="Z192" i="62"/>
  <c r="Z88" i="62"/>
  <c r="Z94" i="62"/>
  <c r="Z97" i="62"/>
  <c r="Z99" i="62"/>
  <c r="Z100" i="62"/>
  <c r="Z156" i="62"/>
  <c r="Z158" i="62"/>
  <c r="Z114" i="62"/>
  <c r="Z116" i="62"/>
  <c r="Z122" i="62"/>
  <c r="Z124" i="62"/>
  <c r="Z194" i="62"/>
  <c r="Z179" i="62"/>
  <c r="Z105" i="62"/>
  <c r="Z108" i="62"/>
  <c r="Z176" i="62"/>
  <c r="Z86" i="62"/>
  <c r="Z93" i="62"/>
  <c r="Z95" i="62"/>
  <c r="Z96" i="62"/>
  <c r="Z106" i="62"/>
  <c r="Z155" i="62"/>
  <c r="Z113" i="62"/>
  <c r="Z121" i="62"/>
  <c r="Z193" i="62"/>
  <c r="Z102" i="62"/>
  <c r="Z91" i="62"/>
  <c r="Z111" i="62"/>
  <c r="Z119" i="62"/>
  <c r="Z177" i="62"/>
  <c r="Z87" i="62"/>
  <c r="Z157" i="62"/>
  <c r="Z115" i="62"/>
  <c r="Z123" i="62"/>
  <c r="Z178" i="62"/>
  <c r="G55" i="103"/>
  <c r="C21" i="59" s="1"/>
  <c r="G11" i="99"/>
  <c r="C4" i="59"/>
  <c r="Z12" i="66" l="1"/>
  <c r="W174" i="62"/>
  <c r="S174" i="62"/>
  <c r="T174" i="62" s="1"/>
  <c r="P174" i="62"/>
  <c r="L174" i="62"/>
  <c r="J174" i="62"/>
  <c r="F174" i="62"/>
  <c r="W85" i="62"/>
  <c r="S85" i="62"/>
  <c r="T85" i="62" s="1"/>
  <c r="P85" i="62"/>
  <c r="L85" i="62"/>
  <c r="J85" i="62"/>
  <c r="F85" i="62"/>
  <c r="W84" i="62"/>
  <c r="S84" i="62"/>
  <c r="T84" i="62" s="1"/>
  <c r="P84" i="62"/>
  <c r="L84" i="62"/>
  <c r="J84" i="62"/>
  <c r="F84" i="62"/>
  <c r="W154" i="62"/>
  <c r="S154" i="62"/>
  <c r="T154" i="62" s="1"/>
  <c r="P154" i="62"/>
  <c r="L154" i="62"/>
  <c r="J154" i="62"/>
  <c r="F154" i="62"/>
  <c r="W83" i="62"/>
  <c r="S83" i="62"/>
  <c r="T83" i="62" s="1"/>
  <c r="P83" i="62"/>
  <c r="L83" i="62"/>
  <c r="J83" i="62"/>
  <c r="F83" i="62"/>
  <c r="W173" i="62"/>
  <c r="S173" i="62"/>
  <c r="T173" i="62" s="1"/>
  <c r="P173" i="62"/>
  <c r="L173" i="62"/>
  <c r="J173" i="62"/>
  <c r="F173" i="62"/>
  <c r="W153" i="62"/>
  <c r="S153" i="62"/>
  <c r="T153" i="62" s="1"/>
  <c r="P153" i="62"/>
  <c r="L153" i="62"/>
  <c r="J153" i="62"/>
  <c r="F153" i="62"/>
  <c r="W82" i="62"/>
  <c r="S82" i="62"/>
  <c r="T82" i="62" s="1"/>
  <c r="P82" i="62"/>
  <c r="L82" i="62"/>
  <c r="J82" i="62"/>
  <c r="F82" i="62"/>
  <c r="W191" i="62"/>
  <c r="S191" i="62"/>
  <c r="T191" i="62" s="1"/>
  <c r="P191" i="62"/>
  <c r="L191" i="62"/>
  <c r="J191" i="62"/>
  <c r="F191" i="62"/>
  <c r="W152" i="62"/>
  <c r="S152" i="62"/>
  <c r="T152" i="62" s="1"/>
  <c r="P152" i="62"/>
  <c r="L152" i="62"/>
  <c r="J152" i="62"/>
  <c r="F152" i="62"/>
  <c r="W151" i="62"/>
  <c r="S151" i="62"/>
  <c r="T151" i="62" s="1"/>
  <c r="P151" i="62"/>
  <c r="L151" i="62"/>
  <c r="J151" i="62"/>
  <c r="F151" i="62"/>
  <c r="W172" i="62"/>
  <c r="S172" i="62"/>
  <c r="T172" i="62" s="1"/>
  <c r="P172" i="62"/>
  <c r="L172" i="62"/>
  <c r="J172" i="62"/>
  <c r="F172" i="62"/>
  <c r="W81" i="62"/>
  <c r="S81" i="62"/>
  <c r="T81" i="62" s="1"/>
  <c r="P81" i="62"/>
  <c r="L81" i="62"/>
  <c r="J81" i="62"/>
  <c r="F81" i="62"/>
  <c r="W190" i="62"/>
  <c r="S190" i="62"/>
  <c r="T190" i="62" s="1"/>
  <c r="P190" i="62"/>
  <c r="L190" i="62"/>
  <c r="J190" i="62"/>
  <c r="F190" i="62"/>
  <c r="W80" i="62"/>
  <c r="S80" i="62"/>
  <c r="T80" i="62" s="1"/>
  <c r="P80" i="62"/>
  <c r="L80" i="62"/>
  <c r="J80" i="62"/>
  <c r="F80" i="62"/>
  <c r="W79" i="62"/>
  <c r="S79" i="62"/>
  <c r="T79" i="62" s="1"/>
  <c r="P79" i="62"/>
  <c r="L79" i="62"/>
  <c r="J79" i="62"/>
  <c r="F79" i="62"/>
  <c r="W150" i="62"/>
  <c r="S150" i="62"/>
  <c r="T150" i="62" s="1"/>
  <c r="P150" i="62"/>
  <c r="L150" i="62"/>
  <c r="J150" i="62"/>
  <c r="F150" i="62"/>
  <c r="W78" i="62"/>
  <c r="S78" i="62"/>
  <c r="T78" i="62" s="1"/>
  <c r="P78" i="62"/>
  <c r="L78" i="62"/>
  <c r="J78" i="62"/>
  <c r="F78" i="62"/>
  <c r="W149" i="62"/>
  <c r="S149" i="62"/>
  <c r="T149" i="62" s="1"/>
  <c r="P149" i="62"/>
  <c r="L149" i="62"/>
  <c r="J149" i="62"/>
  <c r="F149" i="62"/>
  <c r="W189" i="62"/>
  <c r="S189" i="62"/>
  <c r="T189" i="62" s="1"/>
  <c r="P189" i="62"/>
  <c r="L189" i="62"/>
  <c r="J189" i="62"/>
  <c r="F189" i="62"/>
  <c r="W148" i="62"/>
  <c r="S148" i="62"/>
  <c r="T148" i="62" s="1"/>
  <c r="P148" i="62"/>
  <c r="L148" i="62"/>
  <c r="J148" i="62"/>
  <c r="F148" i="62"/>
  <c r="W147" i="62"/>
  <c r="S147" i="62"/>
  <c r="T147" i="62" s="1"/>
  <c r="P147" i="62"/>
  <c r="L147" i="62"/>
  <c r="J147" i="62"/>
  <c r="F147" i="62"/>
  <c r="W77" i="62"/>
  <c r="S77" i="62"/>
  <c r="T77" i="62" s="1"/>
  <c r="P77" i="62"/>
  <c r="L77" i="62"/>
  <c r="J77" i="62"/>
  <c r="F77" i="62"/>
  <c r="W76" i="62"/>
  <c r="S76" i="62"/>
  <c r="T76" i="62" s="1"/>
  <c r="P76" i="62"/>
  <c r="L76" i="62"/>
  <c r="J76" i="62"/>
  <c r="F76" i="62"/>
  <c r="W146" i="62"/>
  <c r="S146" i="62"/>
  <c r="T146" i="62" s="1"/>
  <c r="P146" i="62"/>
  <c r="L146" i="62"/>
  <c r="J146" i="62"/>
  <c r="F146" i="62"/>
  <c r="W171" i="62"/>
  <c r="S171" i="62"/>
  <c r="T171" i="62" s="1"/>
  <c r="P171" i="62"/>
  <c r="L171" i="62"/>
  <c r="J171" i="62"/>
  <c r="F171" i="62"/>
  <c r="W145" i="62"/>
  <c r="S145" i="62"/>
  <c r="T145" i="62" s="1"/>
  <c r="P145" i="62"/>
  <c r="L145" i="62"/>
  <c r="J145" i="62"/>
  <c r="F145" i="62"/>
  <c r="W75" i="62"/>
  <c r="S75" i="62"/>
  <c r="T75" i="62" s="1"/>
  <c r="P75" i="62"/>
  <c r="L75" i="62"/>
  <c r="J75" i="62"/>
  <c r="F75" i="62"/>
  <c r="W74" i="62"/>
  <c r="S74" i="62"/>
  <c r="T74" i="62" s="1"/>
  <c r="P74" i="62"/>
  <c r="L74" i="62"/>
  <c r="J74" i="62"/>
  <c r="F74" i="62"/>
  <c r="W73" i="62"/>
  <c r="S73" i="62"/>
  <c r="T73" i="62" s="1"/>
  <c r="P73" i="62"/>
  <c r="L73" i="62"/>
  <c r="J73" i="62"/>
  <c r="F73" i="62"/>
  <c r="W72" i="62"/>
  <c r="S72" i="62"/>
  <c r="T72" i="62" s="1"/>
  <c r="P72" i="62"/>
  <c r="L72" i="62"/>
  <c r="J72" i="62"/>
  <c r="F72" i="62"/>
  <c r="W71" i="62"/>
  <c r="S71" i="62"/>
  <c r="T71" i="62" s="1"/>
  <c r="P71" i="62"/>
  <c r="L71" i="62"/>
  <c r="J71" i="62"/>
  <c r="F71" i="62"/>
  <c r="W144" i="62"/>
  <c r="S144" i="62"/>
  <c r="T144" i="62" s="1"/>
  <c r="P144" i="62"/>
  <c r="L144" i="62"/>
  <c r="J144" i="62"/>
  <c r="F144" i="62"/>
  <c r="W70" i="62"/>
  <c r="S70" i="62"/>
  <c r="T70" i="62" s="1"/>
  <c r="P70" i="62"/>
  <c r="L70" i="62"/>
  <c r="J70" i="62"/>
  <c r="F70" i="62"/>
  <c r="W143" i="62"/>
  <c r="S143" i="62"/>
  <c r="T143" i="62" s="1"/>
  <c r="P143" i="62"/>
  <c r="L143" i="62"/>
  <c r="J143" i="62"/>
  <c r="F143" i="62"/>
  <c r="W142" i="62"/>
  <c r="S142" i="62"/>
  <c r="T142" i="62" s="1"/>
  <c r="P142" i="62"/>
  <c r="L142" i="62"/>
  <c r="J142" i="62"/>
  <c r="F142" i="62"/>
  <c r="W196" i="62"/>
  <c r="S196" i="62"/>
  <c r="T196" i="62" s="1"/>
  <c r="P196" i="62"/>
  <c r="L196" i="62"/>
  <c r="J196" i="62"/>
  <c r="F196" i="62"/>
  <c r="W141" i="62"/>
  <c r="S141" i="62"/>
  <c r="T141" i="62" s="1"/>
  <c r="P141" i="62"/>
  <c r="L141" i="62"/>
  <c r="J141" i="62"/>
  <c r="F141" i="62"/>
  <c r="W140" i="62"/>
  <c r="S140" i="62"/>
  <c r="T140" i="62" s="1"/>
  <c r="P140" i="62"/>
  <c r="L140" i="62"/>
  <c r="J140" i="62"/>
  <c r="F140" i="62"/>
  <c r="W69" i="62"/>
  <c r="S69" i="62"/>
  <c r="T69" i="62" s="1"/>
  <c r="P69" i="62"/>
  <c r="L69" i="62"/>
  <c r="J69" i="62"/>
  <c r="F69" i="62"/>
  <c r="W68" i="62"/>
  <c r="S68" i="62"/>
  <c r="T68" i="62" s="1"/>
  <c r="P68" i="62"/>
  <c r="L68" i="62"/>
  <c r="J68" i="62"/>
  <c r="F68" i="62"/>
  <c r="W139" i="62"/>
  <c r="S139" i="62"/>
  <c r="T139" i="62" s="1"/>
  <c r="P139" i="62"/>
  <c r="L139" i="62"/>
  <c r="J139" i="62"/>
  <c r="F139" i="62"/>
  <c r="W67" i="62"/>
  <c r="S67" i="62"/>
  <c r="T67" i="62" s="1"/>
  <c r="P67" i="62"/>
  <c r="L67" i="62"/>
  <c r="J67" i="62"/>
  <c r="F67" i="62"/>
  <c r="W66" i="62"/>
  <c r="S66" i="62"/>
  <c r="T66" i="62" s="1"/>
  <c r="P66" i="62"/>
  <c r="L66" i="62"/>
  <c r="J66" i="62"/>
  <c r="F66" i="62"/>
  <c r="W170" i="62"/>
  <c r="S170" i="62"/>
  <c r="T170" i="62" s="1"/>
  <c r="P170" i="62"/>
  <c r="L170" i="62"/>
  <c r="J170" i="62"/>
  <c r="F170" i="62"/>
  <c r="W188" i="62"/>
  <c r="S188" i="62"/>
  <c r="T188" i="62" s="1"/>
  <c r="P188" i="62"/>
  <c r="L188" i="62"/>
  <c r="J188" i="62"/>
  <c r="F188" i="62"/>
  <c r="W187" i="62"/>
  <c r="S187" i="62"/>
  <c r="T187" i="62" s="1"/>
  <c r="P187" i="62"/>
  <c r="L187" i="62"/>
  <c r="J187" i="62"/>
  <c r="F187" i="62"/>
  <c r="W138" i="62"/>
  <c r="S138" i="62"/>
  <c r="T138" i="62" s="1"/>
  <c r="P138" i="62"/>
  <c r="L138" i="62"/>
  <c r="J138" i="62"/>
  <c r="F138" i="62"/>
  <c r="W65" i="62"/>
  <c r="S65" i="62"/>
  <c r="T65" i="62" s="1"/>
  <c r="P65" i="62"/>
  <c r="L65" i="62"/>
  <c r="J65" i="62"/>
  <c r="F65" i="62"/>
  <c r="W169" i="62"/>
  <c r="S169" i="62"/>
  <c r="T169" i="62" s="1"/>
  <c r="P169" i="62"/>
  <c r="L169" i="62"/>
  <c r="J169" i="62"/>
  <c r="F169" i="62"/>
  <c r="W64" i="62"/>
  <c r="S64" i="62"/>
  <c r="T64" i="62" s="1"/>
  <c r="P64" i="62"/>
  <c r="L64" i="62"/>
  <c r="J64" i="62"/>
  <c r="F64" i="62"/>
  <c r="W63" i="62"/>
  <c r="S63" i="62"/>
  <c r="T63" i="62" s="1"/>
  <c r="P63" i="62"/>
  <c r="L63" i="62"/>
  <c r="J63" i="62"/>
  <c r="F63" i="62"/>
  <c r="W137" i="62"/>
  <c r="S137" i="62"/>
  <c r="T137" i="62" s="1"/>
  <c r="P137" i="62"/>
  <c r="L137" i="62"/>
  <c r="J137" i="62"/>
  <c r="F137" i="62"/>
  <c r="W168" i="62"/>
  <c r="S168" i="62"/>
  <c r="T168" i="62" s="1"/>
  <c r="P168" i="62"/>
  <c r="L168" i="62"/>
  <c r="J168" i="62"/>
  <c r="F168" i="62"/>
  <c r="W62" i="62"/>
  <c r="S62" i="62"/>
  <c r="T62" i="62" s="1"/>
  <c r="P62" i="62"/>
  <c r="L62" i="62"/>
  <c r="J62" i="62"/>
  <c r="F62" i="62"/>
  <c r="W61" i="62"/>
  <c r="S61" i="62"/>
  <c r="T61" i="62" s="1"/>
  <c r="P61" i="62"/>
  <c r="L61" i="62"/>
  <c r="J61" i="62"/>
  <c r="F61" i="62"/>
  <c r="W60" i="62"/>
  <c r="S60" i="62"/>
  <c r="T60" i="62" s="1"/>
  <c r="P60" i="62"/>
  <c r="L60" i="62"/>
  <c r="J60" i="62"/>
  <c r="F60" i="62"/>
  <c r="W59" i="62"/>
  <c r="S59" i="62"/>
  <c r="T59" i="62" s="1"/>
  <c r="P59" i="62"/>
  <c r="L59" i="62"/>
  <c r="J59" i="62"/>
  <c r="F59" i="62"/>
  <c r="W58" i="62"/>
  <c r="S58" i="62"/>
  <c r="T58" i="62" s="1"/>
  <c r="P58" i="62"/>
  <c r="L58" i="62"/>
  <c r="J58" i="62"/>
  <c r="F58" i="62"/>
  <c r="W57" i="62"/>
  <c r="S57" i="62"/>
  <c r="T57" i="62" s="1"/>
  <c r="P57" i="62"/>
  <c r="L57" i="62"/>
  <c r="J57" i="62"/>
  <c r="F57" i="62"/>
  <c r="W56" i="62"/>
  <c r="S56" i="62"/>
  <c r="T56" i="62" s="1"/>
  <c r="P56" i="62"/>
  <c r="L56" i="62"/>
  <c r="J56" i="62"/>
  <c r="F56" i="62"/>
  <c r="W55" i="62"/>
  <c r="S55" i="62"/>
  <c r="T55" i="62" s="1"/>
  <c r="P55" i="62"/>
  <c r="L55" i="62"/>
  <c r="J55" i="62"/>
  <c r="F55" i="62"/>
  <c r="W54" i="62"/>
  <c r="S54" i="62"/>
  <c r="T54" i="62" s="1"/>
  <c r="P54" i="62"/>
  <c r="L54" i="62"/>
  <c r="J54" i="62"/>
  <c r="F54" i="62"/>
  <c r="W136" i="62"/>
  <c r="S136" i="62"/>
  <c r="T136" i="62" s="1"/>
  <c r="P136" i="62"/>
  <c r="L136" i="62"/>
  <c r="J136" i="62"/>
  <c r="F136" i="62"/>
  <c r="W53" i="62"/>
  <c r="S53" i="62"/>
  <c r="T53" i="62" s="1"/>
  <c r="P53" i="62"/>
  <c r="L53" i="62"/>
  <c r="J53" i="62"/>
  <c r="F53" i="62"/>
  <c r="W52" i="62"/>
  <c r="S52" i="62"/>
  <c r="T52" i="62" s="1"/>
  <c r="P52" i="62"/>
  <c r="L52" i="62"/>
  <c r="J52" i="62"/>
  <c r="F52" i="62"/>
  <c r="W135" i="62"/>
  <c r="S135" i="62"/>
  <c r="T135" i="62" s="1"/>
  <c r="P135" i="62"/>
  <c r="L135" i="62"/>
  <c r="J135" i="62"/>
  <c r="F135" i="62"/>
  <c r="W51" i="62"/>
  <c r="S51" i="62"/>
  <c r="T51" i="62" s="1"/>
  <c r="P51" i="62"/>
  <c r="L51" i="62"/>
  <c r="J51" i="62"/>
  <c r="F51" i="62"/>
  <c r="W50" i="62"/>
  <c r="S50" i="62"/>
  <c r="T50" i="62" s="1"/>
  <c r="P50" i="62"/>
  <c r="L50" i="62"/>
  <c r="J50" i="62"/>
  <c r="F50" i="62"/>
  <c r="W49" i="62"/>
  <c r="S49" i="62"/>
  <c r="T49" i="62" s="1"/>
  <c r="P49" i="62"/>
  <c r="L49" i="62"/>
  <c r="J49" i="62"/>
  <c r="F49" i="62"/>
  <c r="W48" i="62"/>
  <c r="S48" i="62"/>
  <c r="T48" i="62" s="1"/>
  <c r="P48" i="62"/>
  <c r="L48" i="62"/>
  <c r="J48" i="62"/>
  <c r="F48" i="62"/>
  <c r="W47" i="62"/>
  <c r="S47" i="62"/>
  <c r="T47" i="62" s="1"/>
  <c r="P47" i="62"/>
  <c r="L47" i="62"/>
  <c r="J47" i="62"/>
  <c r="F47" i="62"/>
  <c r="W167" i="62"/>
  <c r="S167" i="62"/>
  <c r="T167" i="62" s="1"/>
  <c r="P167" i="62"/>
  <c r="L167" i="62"/>
  <c r="J167" i="62"/>
  <c r="F167" i="62"/>
  <c r="W46" i="62"/>
  <c r="S46" i="62"/>
  <c r="T46" i="62" s="1"/>
  <c r="P46" i="62"/>
  <c r="L46" i="62"/>
  <c r="J46" i="62"/>
  <c r="F46" i="62"/>
  <c r="W45" i="62"/>
  <c r="S45" i="62"/>
  <c r="T45" i="62" s="1"/>
  <c r="P45" i="62"/>
  <c r="L45" i="62"/>
  <c r="J45" i="62"/>
  <c r="F45" i="62"/>
  <c r="W134" i="62"/>
  <c r="S134" i="62"/>
  <c r="T134" i="62" s="1"/>
  <c r="P134" i="62"/>
  <c r="L134" i="62"/>
  <c r="J134" i="62"/>
  <c r="F134" i="62"/>
  <c r="W44" i="62"/>
  <c r="S44" i="62"/>
  <c r="T44" i="62" s="1"/>
  <c r="P44" i="62"/>
  <c r="L44" i="62"/>
  <c r="J44" i="62"/>
  <c r="F44" i="62"/>
  <c r="W133" i="62"/>
  <c r="S133" i="62"/>
  <c r="T133" i="62" s="1"/>
  <c r="P133" i="62"/>
  <c r="L133" i="62"/>
  <c r="J133" i="62"/>
  <c r="F133" i="62"/>
  <c r="W43" i="62"/>
  <c r="S43" i="62"/>
  <c r="T43" i="62" s="1"/>
  <c r="P43" i="62"/>
  <c r="L43" i="62"/>
  <c r="J43" i="62"/>
  <c r="F43" i="62"/>
  <c r="W195" i="62"/>
  <c r="S195" i="62"/>
  <c r="T195" i="62" s="1"/>
  <c r="P195" i="62"/>
  <c r="L195" i="62"/>
  <c r="J195" i="62"/>
  <c r="F195" i="62"/>
  <c r="W186" i="62"/>
  <c r="S186" i="62"/>
  <c r="T186" i="62" s="1"/>
  <c r="P186" i="62"/>
  <c r="L186" i="62"/>
  <c r="J186" i="62"/>
  <c r="F186" i="62"/>
  <c r="W42" i="62"/>
  <c r="S42" i="62"/>
  <c r="T42" i="62" s="1"/>
  <c r="P42" i="62"/>
  <c r="L42" i="62"/>
  <c r="J42" i="62"/>
  <c r="F42" i="62"/>
  <c r="W132" i="62"/>
  <c r="S132" i="62"/>
  <c r="T132" i="62" s="1"/>
  <c r="P132" i="62"/>
  <c r="L132" i="62"/>
  <c r="J132" i="62"/>
  <c r="F132" i="62"/>
  <c r="W41" i="62"/>
  <c r="S41" i="62"/>
  <c r="T41" i="62" s="1"/>
  <c r="P41" i="62"/>
  <c r="L41" i="62"/>
  <c r="J41" i="62"/>
  <c r="F41" i="62"/>
  <c r="W40" i="62"/>
  <c r="S40" i="62"/>
  <c r="T40" i="62" s="1"/>
  <c r="P40" i="62"/>
  <c r="L40" i="62"/>
  <c r="J40" i="62"/>
  <c r="F40" i="62"/>
  <c r="W39" i="62"/>
  <c r="S39" i="62"/>
  <c r="T39" i="62" s="1"/>
  <c r="P39" i="62"/>
  <c r="L39" i="62"/>
  <c r="J39" i="62"/>
  <c r="F39" i="62"/>
  <c r="W38" i="62"/>
  <c r="S38" i="62"/>
  <c r="T38" i="62" s="1"/>
  <c r="P38" i="62"/>
  <c r="L38" i="62"/>
  <c r="J38" i="62"/>
  <c r="F38" i="62"/>
  <c r="W31" i="62"/>
  <c r="S31" i="62"/>
  <c r="T31" i="62" s="1"/>
  <c r="P31" i="62"/>
  <c r="L31" i="62"/>
  <c r="J31" i="62"/>
  <c r="F31" i="62"/>
  <c r="W30" i="62"/>
  <c r="S30" i="62"/>
  <c r="T30" i="62" s="1"/>
  <c r="P30" i="62"/>
  <c r="L30" i="62"/>
  <c r="J30" i="62"/>
  <c r="F30" i="62"/>
  <c r="W29" i="62"/>
  <c r="S29" i="62"/>
  <c r="T29" i="62" s="1"/>
  <c r="P29" i="62"/>
  <c r="L29" i="62"/>
  <c r="J29" i="62"/>
  <c r="F29" i="62"/>
  <c r="W28" i="62"/>
  <c r="S28" i="62"/>
  <c r="T28" i="62" s="1"/>
  <c r="P28" i="62"/>
  <c r="L28" i="62"/>
  <c r="J28" i="62"/>
  <c r="F28" i="62"/>
  <c r="W27" i="62"/>
  <c r="S27" i="62"/>
  <c r="T27" i="62" s="1"/>
  <c r="P27" i="62"/>
  <c r="L27" i="62"/>
  <c r="J27" i="62"/>
  <c r="F27" i="62"/>
  <c r="W166" i="62"/>
  <c r="S166" i="62"/>
  <c r="T166" i="62" s="1"/>
  <c r="P166" i="62"/>
  <c r="L166" i="62"/>
  <c r="J166" i="62"/>
  <c r="F166" i="62"/>
  <c r="W185" i="62"/>
  <c r="S185" i="62"/>
  <c r="T185" i="62" s="1"/>
  <c r="P185" i="62"/>
  <c r="L185" i="62"/>
  <c r="J185" i="62"/>
  <c r="F185" i="62"/>
  <c r="W184" i="62"/>
  <c r="S184" i="62"/>
  <c r="T184" i="62" s="1"/>
  <c r="P184" i="62"/>
  <c r="L184" i="62"/>
  <c r="J184" i="62"/>
  <c r="F184" i="62"/>
  <c r="W130" i="62"/>
  <c r="S130" i="62"/>
  <c r="T130" i="62" s="1"/>
  <c r="P130" i="62"/>
  <c r="L130" i="62"/>
  <c r="J130" i="62"/>
  <c r="F130" i="62"/>
  <c r="W165" i="62"/>
  <c r="S165" i="62"/>
  <c r="T165" i="62" s="1"/>
  <c r="P165" i="62"/>
  <c r="L165" i="62"/>
  <c r="J165" i="62"/>
  <c r="F165" i="62"/>
  <c r="W164" i="62"/>
  <c r="S164" i="62"/>
  <c r="T164" i="62" s="1"/>
  <c r="P164" i="62"/>
  <c r="L164" i="62"/>
  <c r="J164" i="62"/>
  <c r="F164" i="62"/>
  <c r="W26" i="62"/>
  <c r="S26" i="62"/>
  <c r="T26" i="62" s="1"/>
  <c r="P26" i="62"/>
  <c r="L26" i="62"/>
  <c r="J26" i="62"/>
  <c r="F26" i="62"/>
  <c r="W25" i="62"/>
  <c r="S25" i="62"/>
  <c r="T25" i="62" s="1"/>
  <c r="P25" i="62"/>
  <c r="L25" i="62"/>
  <c r="J25" i="62"/>
  <c r="F25" i="62"/>
  <c r="W24" i="62"/>
  <c r="S24" i="62"/>
  <c r="T24" i="62" s="1"/>
  <c r="P24" i="62"/>
  <c r="L24" i="62"/>
  <c r="J24" i="62"/>
  <c r="F24" i="62"/>
  <c r="W23" i="62"/>
  <c r="S23" i="62"/>
  <c r="T23" i="62" s="1"/>
  <c r="P23" i="62"/>
  <c r="L23" i="62"/>
  <c r="J23" i="62"/>
  <c r="F23" i="62"/>
  <c r="W22" i="62"/>
  <c r="S22" i="62"/>
  <c r="T22" i="62" s="1"/>
  <c r="P22" i="62"/>
  <c r="L22" i="62"/>
  <c r="J22" i="62"/>
  <c r="F22" i="62"/>
  <c r="W21" i="62"/>
  <c r="S21" i="62"/>
  <c r="T21" i="62" s="1"/>
  <c r="P21" i="62"/>
  <c r="L21" i="62"/>
  <c r="J21" i="62"/>
  <c r="F21" i="62"/>
  <c r="W20" i="62"/>
  <c r="S20" i="62"/>
  <c r="T20" i="62" s="1"/>
  <c r="P20" i="62"/>
  <c r="L20" i="62"/>
  <c r="J20" i="62"/>
  <c r="F20" i="62"/>
  <c r="W19" i="62"/>
  <c r="S19" i="62"/>
  <c r="T19" i="62" s="1"/>
  <c r="P19" i="62"/>
  <c r="L19" i="62"/>
  <c r="J19" i="62"/>
  <c r="F19" i="62"/>
  <c r="W18" i="62"/>
  <c r="S18" i="62"/>
  <c r="T18" i="62" s="1"/>
  <c r="P18" i="62"/>
  <c r="L18" i="62"/>
  <c r="J18" i="62"/>
  <c r="F18" i="62"/>
  <c r="W17" i="62"/>
  <c r="S17" i="62"/>
  <c r="T17" i="62" s="1"/>
  <c r="P17" i="62"/>
  <c r="L17" i="62"/>
  <c r="J17" i="62"/>
  <c r="F17" i="62"/>
  <c r="W129" i="62"/>
  <c r="S129" i="62"/>
  <c r="T129" i="62" s="1"/>
  <c r="P129" i="62"/>
  <c r="L129" i="62"/>
  <c r="J129" i="62"/>
  <c r="F129" i="62"/>
  <c r="W16" i="62"/>
  <c r="S16" i="62"/>
  <c r="T16" i="62" s="1"/>
  <c r="P16" i="62"/>
  <c r="L16" i="62"/>
  <c r="J16" i="62"/>
  <c r="F16" i="62"/>
  <c r="W163" i="62"/>
  <c r="S163" i="62"/>
  <c r="T163" i="62" s="1"/>
  <c r="P163" i="62"/>
  <c r="L163" i="62"/>
  <c r="J163" i="62"/>
  <c r="F163" i="62"/>
  <c r="W183" i="62"/>
  <c r="S183" i="62"/>
  <c r="T183" i="62" s="1"/>
  <c r="P183" i="62"/>
  <c r="L183" i="62"/>
  <c r="J183" i="62"/>
  <c r="F183" i="62"/>
  <c r="W182" i="62"/>
  <c r="S182" i="62"/>
  <c r="T182" i="62" s="1"/>
  <c r="P182" i="62"/>
  <c r="L182" i="62"/>
  <c r="J182" i="62"/>
  <c r="F182" i="62"/>
  <c r="W128" i="62"/>
  <c r="S128" i="62"/>
  <c r="T128" i="62" s="1"/>
  <c r="P128" i="62"/>
  <c r="L128" i="62"/>
  <c r="J128" i="62"/>
  <c r="F128" i="62"/>
  <c r="W127" i="62"/>
  <c r="S127" i="62"/>
  <c r="T127" i="62" s="1"/>
  <c r="P127" i="62"/>
  <c r="L127" i="62"/>
  <c r="J127" i="62"/>
  <c r="F127" i="62"/>
  <c r="W197" i="62"/>
  <c r="S197" i="62"/>
  <c r="T197" i="62" s="1"/>
  <c r="P197" i="62"/>
  <c r="L197" i="62"/>
  <c r="J197" i="62"/>
  <c r="F197" i="62"/>
  <c r="W162" i="62"/>
  <c r="S162" i="62"/>
  <c r="T162" i="62" s="1"/>
  <c r="P162" i="62"/>
  <c r="L162" i="62"/>
  <c r="J162" i="62"/>
  <c r="F162" i="62"/>
  <c r="W15" i="62"/>
  <c r="S15" i="62"/>
  <c r="T15" i="62" s="1"/>
  <c r="P15" i="62"/>
  <c r="L15" i="62"/>
  <c r="J15" i="62"/>
  <c r="F15" i="62"/>
  <c r="W181" i="62"/>
  <c r="S181" i="62"/>
  <c r="T181" i="62" s="1"/>
  <c r="P181" i="62"/>
  <c r="L181" i="62"/>
  <c r="J181" i="62"/>
  <c r="F181" i="62"/>
  <c r="W14" i="62"/>
  <c r="S14" i="62"/>
  <c r="T14" i="62" s="1"/>
  <c r="P14" i="62"/>
  <c r="L14" i="62"/>
  <c r="J14" i="62"/>
  <c r="F14" i="62"/>
  <c r="W13" i="62"/>
  <c r="S13" i="62"/>
  <c r="T13" i="62" s="1"/>
  <c r="P13" i="62"/>
  <c r="L13" i="62"/>
  <c r="J13" i="62"/>
  <c r="F13" i="62"/>
  <c r="W161" i="62"/>
  <c r="S161" i="62"/>
  <c r="T161" i="62" s="1"/>
  <c r="P161" i="62"/>
  <c r="L161" i="62"/>
  <c r="J161" i="62"/>
  <c r="F161" i="62"/>
  <c r="W126" i="62"/>
  <c r="S126" i="62"/>
  <c r="T126" i="62" s="1"/>
  <c r="P126" i="62"/>
  <c r="L126" i="62"/>
  <c r="J126" i="62"/>
  <c r="F126" i="62"/>
  <c r="W12" i="62"/>
  <c r="S12" i="62"/>
  <c r="T12" i="62" s="1"/>
  <c r="P12" i="62"/>
  <c r="L12" i="62"/>
  <c r="J12" i="62"/>
  <c r="F12" i="62"/>
  <c r="W11" i="62"/>
  <c r="S11" i="62"/>
  <c r="T11" i="62" s="1"/>
  <c r="P11" i="62"/>
  <c r="L11" i="62"/>
  <c r="J11" i="62"/>
  <c r="F11" i="62"/>
  <c r="W10" i="62"/>
  <c r="S10" i="62"/>
  <c r="T10" i="62" s="1"/>
  <c r="P10" i="62"/>
  <c r="L10" i="62"/>
  <c r="J10" i="62"/>
  <c r="F10" i="62"/>
  <c r="W125" i="62"/>
  <c r="S125" i="62"/>
  <c r="T125" i="62" s="1"/>
  <c r="P125" i="62"/>
  <c r="L125" i="62"/>
  <c r="J125" i="62"/>
  <c r="F125" i="62"/>
  <c r="W9" i="62"/>
  <c r="S9" i="62"/>
  <c r="T9" i="62" s="1"/>
  <c r="P9" i="62"/>
  <c r="L9" i="62"/>
  <c r="J9" i="62"/>
  <c r="F9" i="62"/>
  <c r="W8" i="62"/>
  <c r="S8" i="62"/>
  <c r="T8" i="62" s="1"/>
  <c r="P8" i="62"/>
  <c r="L8" i="62"/>
  <c r="J8" i="62"/>
  <c r="F8" i="62"/>
  <c r="W7" i="62"/>
  <c r="S7" i="62"/>
  <c r="T7" i="62" s="1"/>
  <c r="P7" i="62"/>
  <c r="L7" i="62"/>
  <c r="J7" i="62"/>
  <c r="F7" i="62"/>
  <c r="W180" i="62"/>
  <c r="S180" i="62"/>
  <c r="T180" i="62" s="1"/>
  <c r="P180" i="62"/>
  <c r="L180" i="62"/>
  <c r="J180" i="62"/>
  <c r="F180" i="62"/>
  <c r="W6" i="62"/>
  <c r="S6" i="62"/>
  <c r="T6" i="62" s="1"/>
  <c r="P6" i="62"/>
  <c r="L6" i="62"/>
  <c r="J6" i="62"/>
  <c r="F6" i="62"/>
  <c r="W5" i="62"/>
  <c r="S5" i="62"/>
  <c r="T5" i="62" s="1"/>
  <c r="P5" i="62"/>
  <c r="L5" i="62"/>
  <c r="J5" i="62"/>
  <c r="F5" i="62"/>
  <c r="W160" i="62"/>
  <c r="S160" i="62"/>
  <c r="T160" i="62" s="1"/>
  <c r="P160" i="62"/>
  <c r="L160" i="62"/>
  <c r="J160" i="62"/>
  <c r="F160" i="62"/>
  <c r="W4" i="62"/>
  <c r="S4" i="62"/>
  <c r="T4" i="62" s="1"/>
  <c r="P4" i="62"/>
  <c r="L4" i="62"/>
  <c r="J4" i="62"/>
  <c r="F4" i="62"/>
  <c r="W159" i="62"/>
  <c r="S159" i="62"/>
  <c r="T159" i="62" s="1"/>
  <c r="P159" i="62"/>
  <c r="L159" i="62"/>
  <c r="J159" i="62"/>
  <c r="F159" i="62"/>
  <c r="W3" i="62"/>
  <c r="S3" i="62"/>
  <c r="T3" i="62" s="1"/>
  <c r="P3" i="62"/>
  <c r="L3" i="62"/>
  <c r="J3" i="62"/>
  <c r="F3" i="62"/>
  <c r="W10" i="99"/>
  <c r="S10" i="99"/>
  <c r="T10" i="99" s="1"/>
  <c r="P10" i="99"/>
  <c r="L10" i="99"/>
  <c r="J10" i="99"/>
  <c r="F10" i="99"/>
  <c r="W6" i="99"/>
  <c r="S6" i="99"/>
  <c r="T6" i="99" s="1"/>
  <c r="P6" i="99"/>
  <c r="L6" i="99"/>
  <c r="J6" i="99"/>
  <c r="F6" i="99"/>
  <c r="W5" i="99"/>
  <c r="S5" i="99"/>
  <c r="T5" i="99" s="1"/>
  <c r="P5" i="99"/>
  <c r="L5" i="99"/>
  <c r="J5" i="99"/>
  <c r="F5" i="99"/>
  <c r="W8" i="99"/>
  <c r="S8" i="99"/>
  <c r="T8" i="99" s="1"/>
  <c r="P8" i="99"/>
  <c r="L8" i="99"/>
  <c r="J8" i="99"/>
  <c r="F8" i="99"/>
  <c r="Z8" i="99" s="1"/>
  <c r="W4" i="99"/>
  <c r="S4" i="99"/>
  <c r="T4" i="99" s="1"/>
  <c r="P4" i="99"/>
  <c r="L4" i="99"/>
  <c r="J4" i="99"/>
  <c r="F4" i="99"/>
  <c r="W9" i="99"/>
  <c r="T9" i="99"/>
  <c r="S9" i="99"/>
  <c r="P9" i="99"/>
  <c r="L9" i="99"/>
  <c r="J9" i="99"/>
  <c r="F9" i="99"/>
  <c r="W7" i="99"/>
  <c r="T7" i="99"/>
  <c r="S7" i="99"/>
  <c r="P7" i="99"/>
  <c r="L7" i="99"/>
  <c r="J7" i="99"/>
  <c r="F7" i="99"/>
  <c r="Z7" i="99" s="1"/>
  <c r="W3" i="99"/>
  <c r="S3" i="99"/>
  <c r="T3" i="99" s="1"/>
  <c r="P3" i="99"/>
  <c r="L3" i="99"/>
  <c r="J3" i="99"/>
  <c r="F3" i="99"/>
  <c r="W17" i="92"/>
  <c r="S17" i="92"/>
  <c r="T17" i="92" s="1"/>
  <c r="P17" i="92"/>
  <c r="L17" i="92"/>
  <c r="J17" i="92"/>
  <c r="F17" i="92"/>
  <c r="W13" i="92"/>
  <c r="S13" i="92"/>
  <c r="T13" i="92" s="1"/>
  <c r="P13" i="92"/>
  <c r="L13" i="92"/>
  <c r="J13" i="92"/>
  <c r="F13" i="92"/>
  <c r="W12" i="92"/>
  <c r="S12" i="92"/>
  <c r="T12" i="92" s="1"/>
  <c r="P12" i="92"/>
  <c r="L12" i="92"/>
  <c r="J12" i="92"/>
  <c r="F12" i="92"/>
  <c r="W14" i="92"/>
  <c r="S14" i="92"/>
  <c r="T14" i="92" s="1"/>
  <c r="P14" i="92"/>
  <c r="L14" i="92"/>
  <c r="J14" i="92"/>
  <c r="F14" i="92"/>
  <c r="W7" i="92"/>
  <c r="T7" i="92"/>
  <c r="S7" i="92"/>
  <c r="P7" i="92"/>
  <c r="L7" i="92"/>
  <c r="J7" i="92"/>
  <c r="F7" i="92"/>
  <c r="W16" i="92"/>
  <c r="S16" i="92"/>
  <c r="T16" i="92" s="1"/>
  <c r="P16" i="92"/>
  <c r="L16" i="92"/>
  <c r="J16" i="92"/>
  <c r="F16" i="92"/>
  <c r="W6" i="92"/>
  <c r="S6" i="92"/>
  <c r="T6" i="92" s="1"/>
  <c r="P6" i="92"/>
  <c r="L6" i="92"/>
  <c r="J6" i="92"/>
  <c r="F6" i="92"/>
  <c r="W5" i="92"/>
  <c r="S5" i="92"/>
  <c r="T5" i="92" s="1"/>
  <c r="P5" i="92"/>
  <c r="L5" i="92"/>
  <c r="J5" i="92"/>
  <c r="F5" i="92"/>
  <c r="W11" i="92"/>
  <c r="S11" i="92"/>
  <c r="T11" i="92" s="1"/>
  <c r="P11" i="92"/>
  <c r="L11" i="92"/>
  <c r="J11" i="92"/>
  <c r="F11" i="92"/>
  <c r="W4" i="92"/>
  <c r="S4" i="92"/>
  <c r="T4" i="92" s="1"/>
  <c r="P4" i="92"/>
  <c r="L4" i="92"/>
  <c r="J4" i="92"/>
  <c r="F4" i="92"/>
  <c r="W10" i="92"/>
  <c r="S10" i="92"/>
  <c r="T10" i="92" s="1"/>
  <c r="P10" i="92"/>
  <c r="L10" i="92"/>
  <c r="J10" i="92"/>
  <c r="F10" i="92"/>
  <c r="W15" i="92"/>
  <c r="S15" i="92"/>
  <c r="T15" i="92" s="1"/>
  <c r="P15" i="92"/>
  <c r="L15" i="92"/>
  <c r="J15" i="92"/>
  <c r="F15" i="92"/>
  <c r="W9" i="92"/>
  <c r="S9" i="92"/>
  <c r="T9" i="92" s="1"/>
  <c r="P9" i="92"/>
  <c r="L9" i="92"/>
  <c r="J9" i="92"/>
  <c r="F9" i="92"/>
  <c r="W8" i="92"/>
  <c r="S8" i="92"/>
  <c r="T8" i="92" s="1"/>
  <c r="P8" i="92"/>
  <c r="L8" i="92"/>
  <c r="J8" i="92"/>
  <c r="F8" i="92"/>
  <c r="W3" i="92"/>
  <c r="S3" i="92"/>
  <c r="T3" i="92" s="1"/>
  <c r="P3" i="92"/>
  <c r="L3" i="92"/>
  <c r="J3" i="92"/>
  <c r="F3" i="92"/>
  <c r="W9" i="98"/>
  <c r="S9" i="98"/>
  <c r="T9" i="98" s="1"/>
  <c r="P9" i="98"/>
  <c r="L9" i="98"/>
  <c r="J9" i="98"/>
  <c r="F9" i="98"/>
  <c r="W12" i="98"/>
  <c r="S12" i="98"/>
  <c r="T12" i="98" s="1"/>
  <c r="P12" i="98"/>
  <c r="L12" i="98"/>
  <c r="J12" i="98"/>
  <c r="F12" i="98"/>
  <c r="W13" i="98"/>
  <c r="T13" i="98"/>
  <c r="S13" i="98"/>
  <c r="P13" i="98"/>
  <c r="L13" i="98"/>
  <c r="J13" i="98"/>
  <c r="F13" i="98"/>
  <c r="W11" i="98"/>
  <c r="S11" i="98"/>
  <c r="T11" i="98" s="1"/>
  <c r="P11" i="98"/>
  <c r="L11" i="98"/>
  <c r="J11" i="98"/>
  <c r="F11" i="98"/>
  <c r="W8" i="98"/>
  <c r="S8" i="98"/>
  <c r="T8" i="98" s="1"/>
  <c r="P8" i="98"/>
  <c r="L8" i="98"/>
  <c r="J8" i="98"/>
  <c r="F8" i="98"/>
  <c r="W7" i="98"/>
  <c r="S7" i="98"/>
  <c r="T7" i="98" s="1"/>
  <c r="P7" i="98"/>
  <c r="L7" i="98"/>
  <c r="J7" i="98"/>
  <c r="F7" i="98"/>
  <c r="W6" i="98"/>
  <c r="T6" i="98"/>
  <c r="S6" i="98"/>
  <c r="P6" i="98"/>
  <c r="L6" i="98"/>
  <c r="J6" i="98"/>
  <c r="F6" i="98"/>
  <c r="W5" i="98"/>
  <c r="S5" i="98"/>
  <c r="T5" i="98" s="1"/>
  <c r="P5" i="98"/>
  <c r="L5" i="98"/>
  <c r="J5" i="98"/>
  <c r="F5" i="98"/>
  <c r="W4" i="98"/>
  <c r="S4" i="98"/>
  <c r="T4" i="98" s="1"/>
  <c r="P4" i="98"/>
  <c r="L4" i="98"/>
  <c r="J4" i="98"/>
  <c r="F4" i="98"/>
  <c r="W10" i="98"/>
  <c r="S10" i="98"/>
  <c r="T10" i="98" s="1"/>
  <c r="P10" i="98"/>
  <c r="L10" i="98"/>
  <c r="J10" i="98"/>
  <c r="F10" i="98"/>
  <c r="W3" i="98"/>
  <c r="T3" i="98"/>
  <c r="S3" i="98"/>
  <c r="P3" i="98"/>
  <c r="L3" i="98"/>
  <c r="J3" i="98"/>
  <c r="F3" i="98"/>
  <c r="W11" i="97"/>
  <c r="S11" i="97"/>
  <c r="T11" i="97" s="1"/>
  <c r="P11" i="97"/>
  <c r="L11" i="97"/>
  <c r="J11" i="97"/>
  <c r="F11" i="97"/>
  <c r="W10" i="97"/>
  <c r="T10" i="97"/>
  <c r="S10" i="97"/>
  <c r="P10" i="97"/>
  <c r="L10" i="97"/>
  <c r="J10" i="97"/>
  <c r="Z10" i="97" s="1"/>
  <c r="F10" i="97"/>
  <c r="W14" i="97"/>
  <c r="S14" i="97"/>
  <c r="T14" i="97" s="1"/>
  <c r="P14" i="97"/>
  <c r="L14" i="97"/>
  <c r="J14" i="97"/>
  <c r="F14" i="97"/>
  <c r="W9" i="97"/>
  <c r="S9" i="97"/>
  <c r="T9" i="97" s="1"/>
  <c r="P9" i="97"/>
  <c r="L9" i="97"/>
  <c r="J9" i="97"/>
  <c r="F9" i="97"/>
  <c r="W8" i="97"/>
  <c r="S8" i="97"/>
  <c r="T8" i="97" s="1"/>
  <c r="P8" i="97"/>
  <c r="L8" i="97"/>
  <c r="J8" i="97"/>
  <c r="F8" i="97"/>
  <c r="W6" i="97"/>
  <c r="S6" i="97"/>
  <c r="T6" i="97" s="1"/>
  <c r="P6" i="97"/>
  <c r="L6" i="97"/>
  <c r="J6" i="97"/>
  <c r="F6" i="97"/>
  <c r="W5" i="97"/>
  <c r="S5" i="97"/>
  <c r="T5" i="97" s="1"/>
  <c r="P5" i="97"/>
  <c r="L5" i="97"/>
  <c r="J5" i="97"/>
  <c r="F5" i="97"/>
  <c r="W7" i="97"/>
  <c r="S7" i="97"/>
  <c r="T7" i="97" s="1"/>
  <c r="P7" i="97"/>
  <c r="L7" i="97"/>
  <c r="J7" i="97"/>
  <c r="F7" i="97"/>
  <c r="Z7" i="97" s="1"/>
  <c r="W4" i="97"/>
  <c r="T4" i="97"/>
  <c r="S4" i="97"/>
  <c r="P4" i="97"/>
  <c r="L4" i="97"/>
  <c r="J4" i="97"/>
  <c r="F4" i="97"/>
  <c r="W3" i="97"/>
  <c r="S3" i="97"/>
  <c r="T3" i="97" s="1"/>
  <c r="P3" i="97"/>
  <c r="L3" i="97"/>
  <c r="J3" i="97"/>
  <c r="F3" i="97"/>
  <c r="W12" i="97"/>
  <c r="S12" i="97"/>
  <c r="T12" i="97" s="1"/>
  <c r="P12" i="97"/>
  <c r="L12" i="97"/>
  <c r="J12" i="97"/>
  <c r="F12" i="97"/>
  <c r="W13" i="97"/>
  <c r="S13" i="97"/>
  <c r="T13" i="97" s="1"/>
  <c r="P13" i="97"/>
  <c r="L13" i="97"/>
  <c r="J13" i="97"/>
  <c r="F13" i="97"/>
  <c r="Z135" i="62" l="1"/>
  <c r="Z10" i="62"/>
  <c r="Z126" i="62"/>
  <c r="Z63" i="62"/>
  <c r="Z145" i="62"/>
  <c r="Z74" i="62"/>
  <c r="Z190" i="62"/>
  <c r="Z4" i="62"/>
  <c r="Z188" i="62"/>
  <c r="Z137" i="62"/>
  <c r="Z170" i="62"/>
  <c r="Z61" i="62"/>
  <c r="Z21" i="62"/>
  <c r="Z65" i="62"/>
  <c r="Z6" i="97"/>
  <c r="Z13" i="97"/>
  <c r="Z12" i="97"/>
  <c r="Z4" i="97"/>
  <c r="Z11" i="97"/>
  <c r="Z9" i="97"/>
  <c r="Z8" i="97"/>
  <c r="Z12" i="98"/>
  <c r="Z3" i="98"/>
  <c r="Z8" i="98"/>
  <c r="Z13" i="98"/>
  <c r="Z10" i="98"/>
  <c r="Z7" i="98"/>
  <c r="Z6" i="98"/>
  <c r="Z9" i="98"/>
  <c r="Z7" i="92"/>
  <c r="Z15" i="92"/>
  <c r="Z11" i="92"/>
  <c r="Z16" i="92"/>
  <c r="Z12" i="92"/>
  <c r="Z5" i="92"/>
  <c r="Z17" i="92"/>
  <c r="Z9" i="92"/>
  <c r="Z4" i="92"/>
  <c r="Z14" i="92"/>
  <c r="Z3" i="99"/>
  <c r="Z6" i="99"/>
  <c r="Z4" i="99"/>
  <c r="Z5" i="99"/>
  <c r="Z9" i="99"/>
  <c r="Z10" i="99"/>
  <c r="Z129" i="62"/>
  <c r="Z165" i="62"/>
  <c r="Z31" i="62"/>
  <c r="Z150" i="62"/>
  <c r="Z191" i="62"/>
  <c r="Z174" i="62"/>
  <c r="Z6" i="62"/>
  <c r="Z8" i="62"/>
  <c r="Z161" i="62"/>
  <c r="Z197" i="62"/>
  <c r="Z182" i="62"/>
  <c r="Z16" i="62"/>
  <c r="Z17" i="62"/>
  <c r="Z18" i="62"/>
  <c r="Z164" i="62"/>
  <c r="Z27" i="62"/>
  <c r="Z30" i="62"/>
  <c r="Z41" i="62"/>
  <c r="Z42" i="62"/>
  <c r="Z186" i="62"/>
  <c r="Z133" i="62"/>
  <c r="Z167" i="62"/>
  <c r="Z52" i="62"/>
  <c r="Z136" i="62"/>
  <c r="Z168" i="62"/>
  <c r="Z64" i="62"/>
  <c r="Z138" i="62"/>
  <c r="Z141" i="62"/>
  <c r="Z75" i="62"/>
  <c r="Z77" i="62"/>
  <c r="Z189" i="62"/>
  <c r="Z172" i="62"/>
  <c r="Z152" i="62"/>
  <c r="Z173" i="62"/>
  <c r="Z154" i="62"/>
  <c r="Z160" i="62"/>
  <c r="Z181" i="62"/>
  <c r="Z132" i="62"/>
  <c r="Z56" i="62"/>
  <c r="Z67" i="62"/>
  <c r="Z11" i="62"/>
  <c r="Z163" i="62"/>
  <c r="Z130" i="62"/>
  <c r="Z166" i="62"/>
  <c r="Z28" i="62"/>
  <c r="Z29" i="62"/>
  <c r="Z38" i="62"/>
  <c r="Z53" i="62"/>
  <c r="Z58" i="62"/>
  <c r="Z187" i="62"/>
  <c r="Z66" i="62"/>
  <c r="Z140" i="62"/>
  <c r="Z142" i="62"/>
  <c r="Z70" i="62"/>
  <c r="Z72" i="62"/>
  <c r="Z171" i="62"/>
  <c r="Z146" i="62"/>
  <c r="Z148" i="62"/>
  <c r="Z81" i="62"/>
  <c r="Z83" i="62"/>
  <c r="Z3" i="62"/>
  <c r="Z128" i="62"/>
  <c r="Z19" i="62"/>
  <c r="Z22" i="62"/>
  <c r="Z195" i="62"/>
  <c r="Z44" i="62"/>
  <c r="Z47" i="62"/>
  <c r="Z50" i="62"/>
  <c r="Z59" i="62"/>
  <c r="Z143" i="62"/>
  <c r="Z13" i="62"/>
  <c r="Z127" i="62"/>
  <c r="Z183" i="62"/>
  <c r="Z24" i="62"/>
  <c r="Z159" i="62"/>
  <c r="Z5" i="62"/>
  <c r="Z7" i="62"/>
  <c r="Z125" i="62"/>
  <c r="Z12" i="62"/>
  <c r="Z14" i="62"/>
  <c r="Z15" i="62"/>
  <c r="Z20" i="62"/>
  <c r="Z23" i="62"/>
  <c r="Z25" i="62"/>
  <c r="Z26" i="62"/>
  <c r="Z184" i="62"/>
  <c r="Z185" i="62"/>
  <c r="Z39" i="62"/>
  <c r="Z40" i="62"/>
  <c r="Z134" i="62"/>
  <c r="Z46" i="62"/>
  <c r="Z48" i="62"/>
  <c r="Z49" i="62"/>
  <c r="Z51" i="62"/>
  <c r="Z55" i="62"/>
  <c r="Z57" i="62"/>
  <c r="Z60" i="62"/>
  <c r="Z62" i="62"/>
  <c r="Z169" i="62"/>
  <c r="Z139" i="62"/>
  <c r="Z69" i="62"/>
  <c r="Z144" i="62"/>
  <c r="Z71" i="62"/>
  <c r="Z73" i="62"/>
  <c r="Z76" i="62"/>
  <c r="Z78" i="62"/>
  <c r="Z79" i="62"/>
  <c r="Z82" i="62"/>
  <c r="Z85" i="62"/>
  <c r="Z153" i="62"/>
  <c r="Z84" i="62"/>
  <c r="Z80" i="62"/>
  <c r="Z147" i="62"/>
  <c r="Z149" i="62"/>
  <c r="Z151" i="62"/>
  <c r="Z68" i="62"/>
  <c r="Z196" i="62"/>
  <c r="Z54" i="62"/>
  <c r="Z43" i="62"/>
  <c r="Z45" i="62"/>
  <c r="Z162" i="62"/>
  <c r="Z180" i="62"/>
  <c r="Z9" i="62"/>
  <c r="Z3" i="92"/>
  <c r="Z13" i="92"/>
  <c r="Z8" i="92"/>
  <c r="Z10" i="92"/>
  <c r="Z6" i="92"/>
  <c r="Z11" i="98"/>
  <c r="Z4" i="98"/>
  <c r="Z5" i="98"/>
  <c r="Z3" i="97"/>
  <c r="Z5" i="97"/>
  <c r="Z14" i="97"/>
  <c r="W8" i="96" l="1"/>
  <c r="S8" i="96"/>
  <c r="T8" i="96" s="1"/>
  <c r="P8" i="96"/>
  <c r="L8" i="96"/>
  <c r="J8" i="96"/>
  <c r="F8" i="96"/>
  <c r="W6" i="96"/>
  <c r="T6" i="96"/>
  <c r="S6" i="96"/>
  <c r="P6" i="96"/>
  <c r="L6" i="96"/>
  <c r="J6" i="96"/>
  <c r="F6" i="96"/>
  <c r="W5" i="96"/>
  <c r="S5" i="96"/>
  <c r="T5" i="96" s="1"/>
  <c r="P5" i="96"/>
  <c r="L5" i="96"/>
  <c r="J5" i="96"/>
  <c r="F5" i="96"/>
  <c r="W7" i="96"/>
  <c r="S7" i="96"/>
  <c r="T7" i="96" s="1"/>
  <c r="P7" i="96"/>
  <c r="L7" i="96"/>
  <c r="J7" i="96"/>
  <c r="F7" i="96"/>
  <c r="W4" i="96"/>
  <c r="S4" i="96"/>
  <c r="T4" i="96" s="1"/>
  <c r="P4" i="96"/>
  <c r="L4" i="96"/>
  <c r="J4" i="96"/>
  <c r="F4" i="96"/>
  <c r="W3" i="96"/>
  <c r="T3" i="96"/>
  <c r="S3" i="96"/>
  <c r="P3" i="96"/>
  <c r="L3" i="96"/>
  <c r="J3" i="96"/>
  <c r="F3" i="96"/>
  <c r="W8" i="95"/>
  <c r="S8" i="95"/>
  <c r="T8" i="95" s="1"/>
  <c r="P8" i="95"/>
  <c r="L8" i="95"/>
  <c r="J8" i="95"/>
  <c r="F8" i="95"/>
  <c r="W9" i="95"/>
  <c r="T9" i="95"/>
  <c r="S9" i="95"/>
  <c r="P9" i="95"/>
  <c r="L9" i="95"/>
  <c r="J9" i="95"/>
  <c r="F9" i="95"/>
  <c r="W7" i="95"/>
  <c r="S7" i="95"/>
  <c r="T7" i="95" s="1"/>
  <c r="P7" i="95"/>
  <c r="L7" i="95"/>
  <c r="J7" i="95"/>
  <c r="F7" i="95"/>
  <c r="W6" i="95"/>
  <c r="S6" i="95"/>
  <c r="T6" i="95" s="1"/>
  <c r="P6" i="95"/>
  <c r="L6" i="95"/>
  <c r="J6" i="95"/>
  <c r="F6" i="95"/>
  <c r="Z6" i="95" s="1"/>
  <c r="W5" i="95"/>
  <c r="T5" i="95"/>
  <c r="S5" i="95"/>
  <c r="P5" i="95"/>
  <c r="L5" i="95"/>
  <c r="J5" i="95"/>
  <c r="F5" i="95"/>
  <c r="W4" i="95"/>
  <c r="S4" i="95"/>
  <c r="T4" i="95" s="1"/>
  <c r="P4" i="95"/>
  <c r="L4" i="95"/>
  <c r="J4" i="95"/>
  <c r="F4" i="95"/>
  <c r="W3" i="95"/>
  <c r="T3" i="95"/>
  <c r="S3" i="95"/>
  <c r="P3" i="95"/>
  <c r="L3" i="95"/>
  <c r="J3" i="95"/>
  <c r="F3" i="95"/>
  <c r="W3" i="94"/>
  <c r="T3" i="94"/>
  <c r="S3" i="94"/>
  <c r="P3" i="94"/>
  <c r="L3" i="94"/>
  <c r="J3" i="94"/>
  <c r="F3" i="94"/>
  <c r="Z3" i="94" s="1"/>
  <c r="AA3" i="94" s="1"/>
  <c r="W10" i="93"/>
  <c r="S10" i="93"/>
  <c r="T10" i="93" s="1"/>
  <c r="P10" i="93"/>
  <c r="L10" i="93"/>
  <c r="J10" i="93"/>
  <c r="F10" i="93"/>
  <c r="W9" i="93"/>
  <c r="T9" i="93"/>
  <c r="S9" i="93"/>
  <c r="P9" i="93"/>
  <c r="L9" i="93"/>
  <c r="J9" i="93"/>
  <c r="F9" i="93"/>
  <c r="W8" i="93"/>
  <c r="S8" i="93"/>
  <c r="T8" i="93" s="1"/>
  <c r="P8" i="93"/>
  <c r="L8" i="93"/>
  <c r="J8" i="93"/>
  <c r="F8" i="93"/>
  <c r="W12" i="93"/>
  <c r="S12" i="93"/>
  <c r="T12" i="93" s="1"/>
  <c r="P12" i="93"/>
  <c r="L12" i="93"/>
  <c r="J12" i="93"/>
  <c r="F12" i="93"/>
  <c r="W7" i="93"/>
  <c r="S7" i="93"/>
  <c r="T7" i="93" s="1"/>
  <c r="P7" i="93"/>
  <c r="L7" i="93"/>
  <c r="J7" i="93"/>
  <c r="F7" i="93"/>
  <c r="W6" i="93"/>
  <c r="T6" i="93"/>
  <c r="S6" i="93"/>
  <c r="P6" i="93"/>
  <c r="L6" i="93"/>
  <c r="J6" i="93"/>
  <c r="F6" i="93"/>
  <c r="W11" i="93"/>
  <c r="S11" i="93"/>
  <c r="T11" i="93" s="1"/>
  <c r="P11" i="93"/>
  <c r="L11" i="93"/>
  <c r="J11" i="93"/>
  <c r="F11" i="93"/>
  <c r="W5" i="93"/>
  <c r="S5" i="93"/>
  <c r="T5" i="93" s="1"/>
  <c r="P5" i="93"/>
  <c r="L5" i="93"/>
  <c r="J5" i="93"/>
  <c r="F5" i="93"/>
  <c r="W4" i="93"/>
  <c r="S4" i="93"/>
  <c r="T4" i="93" s="1"/>
  <c r="P4" i="93"/>
  <c r="L4" i="93"/>
  <c r="J4" i="93"/>
  <c r="F4" i="93"/>
  <c r="W3" i="93"/>
  <c r="T3" i="93"/>
  <c r="S3" i="93"/>
  <c r="P3" i="93"/>
  <c r="L3" i="93"/>
  <c r="J3" i="93"/>
  <c r="F3" i="93"/>
  <c r="W8" i="91"/>
  <c r="T8" i="91"/>
  <c r="S8" i="91"/>
  <c r="P8" i="91"/>
  <c r="L8" i="91"/>
  <c r="J8" i="91"/>
  <c r="F8" i="91"/>
  <c r="W7" i="91"/>
  <c r="S7" i="91"/>
  <c r="T7" i="91" s="1"/>
  <c r="P7" i="91"/>
  <c r="L7" i="91"/>
  <c r="J7" i="91"/>
  <c r="F7" i="91"/>
  <c r="W11" i="91"/>
  <c r="S11" i="91"/>
  <c r="T11" i="91" s="1"/>
  <c r="P11" i="91"/>
  <c r="L11" i="91"/>
  <c r="J11" i="91"/>
  <c r="F11" i="91"/>
  <c r="W6" i="91"/>
  <c r="S6" i="91"/>
  <c r="T6" i="91" s="1"/>
  <c r="P6" i="91"/>
  <c r="L6" i="91"/>
  <c r="J6" i="91"/>
  <c r="F6" i="91"/>
  <c r="Z6" i="91" s="1"/>
  <c r="W5" i="91"/>
  <c r="T5" i="91"/>
  <c r="S5" i="91"/>
  <c r="P5" i="91"/>
  <c r="L5" i="91"/>
  <c r="J5" i="91"/>
  <c r="F5" i="91"/>
  <c r="W10" i="91"/>
  <c r="S10" i="91"/>
  <c r="T10" i="91" s="1"/>
  <c r="P10" i="91"/>
  <c r="L10" i="91"/>
  <c r="J10" i="91"/>
  <c r="F10" i="91"/>
  <c r="W4" i="91"/>
  <c r="S4" i="91"/>
  <c r="T4" i="91" s="1"/>
  <c r="P4" i="91"/>
  <c r="L4" i="91"/>
  <c r="J4" i="91"/>
  <c r="F4" i="91"/>
  <c r="W9" i="91"/>
  <c r="S9" i="91"/>
  <c r="T9" i="91" s="1"/>
  <c r="P9" i="91"/>
  <c r="L9" i="91"/>
  <c r="J9" i="91"/>
  <c r="F9" i="91"/>
  <c r="W3" i="91"/>
  <c r="S3" i="91"/>
  <c r="T3" i="91" s="1"/>
  <c r="P3" i="91"/>
  <c r="L3" i="91"/>
  <c r="J3" i="91"/>
  <c r="F3" i="91"/>
  <c r="W10" i="90"/>
  <c r="S10" i="90"/>
  <c r="T10" i="90" s="1"/>
  <c r="P10" i="90"/>
  <c r="L10" i="90"/>
  <c r="J10" i="90"/>
  <c r="F10" i="90"/>
  <c r="W9" i="90"/>
  <c r="S9" i="90"/>
  <c r="T9" i="90" s="1"/>
  <c r="P9" i="90"/>
  <c r="L9" i="90"/>
  <c r="J9" i="90"/>
  <c r="F9" i="90"/>
  <c r="W7" i="90"/>
  <c r="S7" i="90"/>
  <c r="T7" i="90" s="1"/>
  <c r="P7" i="90"/>
  <c r="L7" i="90"/>
  <c r="J7" i="90"/>
  <c r="F7" i="90"/>
  <c r="W8" i="90"/>
  <c r="S8" i="90"/>
  <c r="T8" i="90" s="1"/>
  <c r="P8" i="90"/>
  <c r="L8" i="90"/>
  <c r="J8" i="90"/>
  <c r="F8" i="90"/>
  <c r="W6" i="90"/>
  <c r="S6" i="90"/>
  <c r="T6" i="90" s="1"/>
  <c r="P6" i="90"/>
  <c r="L6" i="90"/>
  <c r="J6" i="90"/>
  <c r="F6" i="90"/>
  <c r="W5" i="90"/>
  <c r="S5" i="90"/>
  <c r="T5" i="90" s="1"/>
  <c r="P5" i="90"/>
  <c r="L5" i="90"/>
  <c r="J5" i="90"/>
  <c r="Z5" i="90" s="1"/>
  <c r="F5" i="90"/>
  <c r="W4" i="90"/>
  <c r="S4" i="90"/>
  <c r="T4" i="90" s="1"/>
  <c r="P4" i="90"/>
  <c r="L4" i="90"/>
  <c r="J4" i="90"/>
  <c r="F4" i="90"/>
  <c r="W3" i="90"/>
  <c r="S3" i="90"/>
  <c r="T3" i="90" s="1"/>
  <c r="P3" i="90"/>
  <c r="L3" i="90"/>
  <c r="J3" i="90"/>
  <c r="F3" i="90"/>
  <c r="Z9" i="90" l="1"/>
  <c r="Z10" i="90"/>
  <c r="Z8" i="90"/>
  <c r="Z6" i="90"/>
  <c r="Z7" i="90"/>
  <c r="Z3" i="90"/>
  <c r="Z7" i="91"/>
  <c r="Z9" i="91"/>
  <c r="Z8" i="91"/>
  <c r="Z3" i="91"/>
  <c r="Z5" i="91"/>
  <c r="Z4" i="93"/>
  <c r="Z11" i="93"/>
  <c r="Z10" i="93"/>
  <c r="Z6" i="93"/>
  <c r="Z12" i="93"/>
  <c r="Z7" i="93"/>
  <c r="Z3" i="93"/>
  <c r="Z5" i="93"/>
  <c r="Z9" i="93"/>
  <c r="Z8" i="95"/>
  <c r="Z5" i="95"/>
  <c r="Z7" i="95"/>
  <c r="Z9" i="95"/>
  <c r="Z3" i="95"/>
  <c r="Z4" i="95"/>
  <c r="Z4" i="96"/>
  <c r="Z6" i="96"/>
  <c r="Z8" i="96"/>
  <c r="Z3" i="96"/>
  <c r="Z7" i="96"/>
  <c r="Z5" i="96"/>
  <c r="Z8" i="93"/>
  <c r="Z4" i="91"/>
  <c r="Z10" i="91"/>
  <c r="Z11" i="91"/>
  <c r="Z4" i="90"/>
  <c r="I55" i="103"/>
  <c r="H55" i="103"/>
  <c r="W54" i="103"/>
  <c r="S54" i="103"/>
  <c r="T54" i="103" s="1"/>
  <c r="P54" i="103"/>
  <c r="L54" i="103"/>
  <c r="J54" i="103"/>
  <c r="F54" i="103"/>
  <c r="W48" i="103"/>
  <c r="S48" i="103"/>
  <c r="T48" i="103" s="1"/>
  <c r="P48" i="103"/>
  <c r="L48" i="103"/>
  <c r="J48" i="103"/>
  <c r="F48" i="103"/>
  <c r="W45" i="103"/>
  <c r="S45" i="103"/>
  <c r="T45" i="103" s="1"/>
  <c r="P45" i="103"/>
  <c r="L45" i="103"/>
  <c r="J45" i="103"/>
  <c r="F45" i="103"/>
  <c r="W25" i="103"/>
  <c r="S25" i="103"/>
  <c r="T25" i="103" s="1"/>
  <c r="P25" i="103"/>
  <c r="L25" i="103"/>
  <c r="J25" i="103"/>
  <c r="F25" i="103"/>
  <c r="W24" i="103"/>
  <c r="S24" i="103"/>
  <c r="T24" i="103" s="1"/>
  <c r="P24" i="103"/>
  <c r="L24" i="103"/>
  <c r="J24" i="103"/>
  <c r="F24" i="103"/>
  <c r="W23" i="103"/>
  <c r="S23" i="103"/>
  <c r="T23" i="103" s="1"/>
  <c r="P23" i="103"/>
  <c r="L23" i="103"/>
  <c r="J23" i="103"/>
  <c r="F23" i="103"/>
  <c r="W47" i="103"/>
  <c r="S47" i="103"/>
  <c r="T47" i="103" s="1"/>
  <c r="P47" i="103"/>
  <c r="L47" i="103"/>
  <c r="J47" i="103"/>
  <c r="F47" i="103"/>
  <c r="W22" i="103"/>
  <c r="S22" i="103"/>
  <c r="T22" i="103" s="1"/>
  <c r="P22" i="103"/>
  <c r="L22" i="103"/>
  <c r="J22" i="103"/>
  <c r="F22" i="103"/>
  <c r="W44" i="103"/>
  <c r="S44" i="103"/>
  <c r="T44" i="103" s="1"/>
  <c r="P44" i="103"/>
  <c r="L44" i="103"/>
  <c r="J44" i="103"/>
  <c r="F44" i="103"/>
  <c r="W46" i="103"/>
  <c r="S46" i="103"/>
  <c r="T46" i="103" s="1"/>
  <c r="P46" i="103"/>
  <c r="L46" i="103"/>
  <c r="J46" i="103"/>
  <c r="F46" i="103"/>
  <c r="W21" i="103"/>
  <c r="S21" i="103"/>
  <c r="T21" i="103" s="1"/>
  <c r="P21" i="103"/>
  <c r="L21" i="103"/>
  <c r="J21" i="103"/>
  <c r="F21" i="103"/>
  <c r="W43" i="103"/>
  <c r="S43" i="103"/>
  <c r="T43" i="103" s="1"/>
  <c r="P43" i="103"/>
  <c r="L43" i="103"/>
  <c r="J43" i="103"/>
  <c r="F43" i="103"/>
  <c r="W20" i="103"/>
  <c r="S20" i="103"/>
  <c r="T20" i="103" s="1"/>
  <c r="P20" i="103"/>
  <c r="L20" i="103"/>
  <c r="J20" i="103"/>
  <c r="F20" i="103"/>
  <c r="W19" i="103"/>
  <c r="S19" i="103"/>
  <c r="T19" i="103" s="1"/>
  <c r="P19" i="103"/>
  <c r="L19" i="103"/>
  <c r="J19" i="103"/>
  <c r="F19" i="103"/>
  <c r="W18" i="103"/>
  <c r="S18" i="103"/>
  <c r="T18" i="103" s="1"/>
  <c r="P18" i="103"/>
  <c r="L18" i="103"/>
  <c r="J18" i="103"/>
  <c r="F18" i="103"/>
  <c r="W17" i="103"/>
  <c r="S17" i="103"/>
  <c r="T17" i="103" s="1"/>
  <c r="P17" i="103"/>
  <c r="L17" i="103"/>
  <c r="J17" i="103"/>
  <c r="F17" i="103"/>
  <c r="W16" i="103"/>
  <c r="S16" i="103"/>
  <c r="T16" i="103" s="1"/>
  <c r="P16" i="103"/>
  <c r="L16" i="103"/>
  <c r="J16" i="103"/>
  <c r="F16" i="103"/>
  <c r="W53" i="103"/>
  <c r="S53" i="103"/>
  <c r="T53" i="103" s="1"/>
  <c r="P53" i="103"/>
  <c r="L53" i="103"/>
  <c r="J53" i="103"/>
  <c r="F53" i="103"/>
  <c r="W15" i="103"/>
  <c r="S15" i="103"/>
  <c r="T15" i="103" s="1"/>
  <c r="P15" i="103"/>
  <c r="L15" i="103"/>
  <c r="J15" i="103"/>
  <c r="F15" i="103"/>
  <c r="W14" i="103"/>
  <c r="S14" i="103"/>
  <c r="T14" i="103" s="1"/>
  <c r="P14" i="103"/>
  <c r="L14" i="103"/>
  <c r="J14" i="103"/>
  <c r="F14" i="103"/>
  <c r="W52" i="103"/>
  <c r="S52" i="103"/>
  <c r="T52" i="103" s="1"/>
  <c r="P52" i="103"/>
  <c r="L52" i="103"/>
  <c r="J52" i="103"/>
  <c r="F52" i="103"/>
  <c r="W13" i="103"/>
  <c r="S13" i="103"/>
  <c r="T13" i="103" s="1"/>
  <c r="P13" i="103"/>
  <c r="L13" i="103"/>
  <c r="J13" i="103"/>
  <c r="F13" i="103"/>
  <c r="W12" i="103"/>
  <c r="S12" i="103"/>
  <c r="T12" i="103" s="1"/>
  <c r="P12" i="103"/>
  <c r="L12" i="103"/>
  <c r="J12" i="103"/>
  <c r="F12" i="103"/>
  <c r="W11" i="103"/>
  <c r="S11" i="103"/>
  <c r="T11" i="103" s="1"/>
  <c r="P11" i="103"/>
  <c r="L11" i="103"/>
  <c r="J11" i="103"/>
  <c r="F11" i="103"/>
  <c r="W51" i="103"/>
  <c r="S51" i="103"/>
  <c r="T51" i="103" s="1"/>
  <c r="P51" i="103"/>
  <c r="L51" i="103"/>
  <c r="J51" i="103"/>
  <c r="F51" i="103"/>
  <c r="W10" i="103"/>
  <c r="S10" i="103"/>
  <c r="T10" i="103" s="1"/>
  <c r="P10" i="103"/>
  <c r="L10" i="103"/>
  <c r="J10" i="103"/>
  <c r="F10" i="103"/>
  <c r="W9" i="103"/>
  <c r="S9" i="103"/>
  <c r="T9" i="103" s="1"/>
  <c r="P9" i="103"/>
  <c r="L9" i="103"/>
  <c r="J9" i="103"/>
  <c r="F9" i="103"/>
  <c r="W8" i="103"/>
  <c r="S8" i="103"/>
  <c r="T8" i="103" s="1"/>
  <c r="P8" i="103"/>
  <c r="L8" i="103"/>
  <c r="J8" i="103"/>
  <c r="F8" i="103"/>
  <c r="W7" i="103"/>
  <c r="S7" i="103"/>
  <c r="T7" i="103" s="1"/>
  <c r="P7" i="103"/>
  <c r="L7" i="103"/>
  <c r="J7" i="103"/>
  <c r="F7" i="103"/>
  <c r="W6" i="103"/>
  <c r="S6" i="103"/>
  <c r="T6" i="103" s="1"/>
  <c r="P6" i="103"/>
  <c r="L6" i="103"/>
  <c r="J6" i="103"/>
  <c r="F6" i="103"/>
  <c r="W41" i="103"/>
  <c r="S41" i="103"/>
  <c r="T41" i="103" s="1"/>
  <c r="P41" i="103"/>
  <c r="L41" i="103"/>
  <c r="J41" i="103"/>
  <c r="F41" i="103"/>
  <c r="W40" i="103"/>
  <c r="S40" i="103"/>
  <c r="T40" i="103" s="1"/>
  <c r="P40" i="103"/>
  <c r="L40" i="103"/>
  <c r="J40" i="103"/>
  <c r="F40" i="103"/>
  <c r="W39" i="103"/>
  <c r="S39" i="103"/>
  <c r="T39" i="103" s="1"/>
  <c r="P39" i="103"/>
  <c r="L39" i="103"/>
  <c r="J39" i="103"/>
  <c r="F39" i="103"/>
  <c r="W38" i="103"/>
  <c r="S38" i="103"/>
  <c r="T38" i="103" s="1"/>
  <c r="P38" i="103"/>
  <c r="L38" i="103"/>
  <c r="J38" i="103"/>
  <c r="F38" i="103"/>
  <c r="W37" i="103"/>
  <c r="S37" i="103"/>
  <c r="T37" i="103" s="1"/>
  <c r="P37" i="103"/>
  <c r="L37" i="103"/>
  <c r="J37" i="103"/>
  <c r="F37" i="103"/>
  <c r="W36" i="103"/>
  <c r="S36" i="103"/>
  <c r="T36" i="103" s="1"/>
  <c r="P36" i="103"/>
  <c r="L36" i="103"/>
  <c r="J36" i="103"/>
  <c r="F36" i="103"/>
  <c r="W35" i="103"/>
  <c r="S35" i="103"/>
  <c r="T35" i="103" s="1"/>
  <c r="P35" i="103"/>
  <c r="L35" i="103"/>
  <c r="J35" i="103"/>
  <c r="F35" i="103"/>
  <c r="W34" i="103"/>
  <c r="S34" i="103"/>
  <c r="T34" i="103" s="1"/>
  <c r="P34" i="103"/>
  <c r="L34" i="103"/>
  <c r="J34" i="103"/>
  <c r="F34" i="103"/>
  <c r="W33" i="103"/>
  <c r="S33" i="103"/>
  <c r="T33" i="103" s="1"/>
  <c r="P33" i="103"/>
  <c r="L33" i="103"/>
  <c r="J33" i="103"/>
  <c r="F33" i="103"/>
  <c r="W32" i="103"/>
  <c r="S32" i="103"/>
  <c r="T32" i="103" s="1"/>
  <c r="P32" i="103"/>
  <c r="L32" i="103"/>
  <c r="J32" i="103"/>
  <c r="F32" i="103"/>
  <c r="W31" i="103"/>
  <c r="S31" i="103"/>
  <c r="T31" i="103" s="1"/>
  <c r="P31" i="103"/>
  <c r="L31" i="103"/>
  <c r="J31" i="103"/>
  <c r="F31" i="103"/>
  <c r="W30" i="103"/>
  <c r="S30" i="103"/>
  <c r="T30" i="103" s="1"/>
  <c r="P30" i="103"/>
  <c r="L30" i="103"/>
  <c r="J30" i="103"/>
  <c r="F30" i="103"/>
  <c r="W29" i="103"/>
  <c r="S29" i="103"/>
  <c r="T29" i="103" s="1"/>
  <c r="P29" i="103"/>
  <c r="L29" i="103"/>
  <c r="J29" i="103"/>
  <c r="F29" i="103"/>
  <c r="W28" i="103"/>
  <c r="S28" i="103"/>
  <c r="T28" i="103" s="1"/>
  <c r="P28" i="103"/>
  <c r="L28" i="103"/>
  <c r="J28" i="103"/>
  <c r="F28" i="103"/>
  <c r="W27" i="103"/>
  <c r="S27" i="103"/>
  <c r="T27" i="103" s="1"/>
  <c r="P27" i="103"/>
  <c r="L27" i="103"/>
  <c r="J27" i="103"/>
  <c r="F27" i="103"/>
  <c r="W50" i="103"/>
  <c r="S50" i="103"/>
  <c r="T50" i="103" s="1"/>
  <c r="P50" i="103"/>
  <c r="L50" i="103"/>
  <c r="J50" i="103"/>
  <c r="F50" i="103"/>
  <c r="W49" i="103"/>
  <c r="S49" i="103"/>
  <c r="T49" i="103" s="1"/>
  <c r="P49" i="103"/>
  <c r="L49" i="103"/>
  <c r="J49" i="103"/>
  <c r="F49" i="103"/>
  <c r="W26" i="103"/>
  <c r="S26" i="103"/>
  <c r="T26" i="103" s="1"/>
  <c r="P26" i="103"/>
  <c r="L26" i="103"/>
  <c r="J26" i="103"/>
  <c r="F26" i="103"/>
  <c r="W42" i="103"/>
  <c r="S42" i="103"/>
  <c r="T42" i="103" s="1"/>
  <c r="P42" i="103"/>
  <c r="L42" i="103"/>
  <c r="J42" i="103"/>
  <c r="F42" i="103"/>
  <c r="W5" i="103"/>
  <c r="S5" i="103"/>
  <c r="T5" i="103" s="1"/>
  <c r="P5" i="103"/>
  <c r="L5" i="103"/>
  <c r="J5" i="103"/>
  <c r="F5" i="103"/>
  <c r="W4" i="103"/>
  <c r="S4" i="103"/>
  <c r="T4" i="103" s="1"/>
  <c r="P4" i="103"/>
  <c r="L4" i="103"/>
  <c r="J4" i="103"/>
  <c r="F4" i="103"/>
  <c r="W3" i="103"/>
  <c r="S3" i="103"/>
  <c r="T3" i="103" s="1"/>
  <c r="P3" i="103"/>
  <c r="L3" i="103"/>
  <c r="J3" i="103"/>
  <c r="F3" i="103"/>
  <c r="Z2" i="103"/>
  <c r="Z33" i="103" l="1"/>
  <c r="Z20" i="103"/>
  <c r="AA20" i="103" s="1"/>
  <c r="Z19" i="103"/>
  <c r="AA19" i="103" s="1"/>
  <c r="Z41" i="103"/>
  <c r="Z23" i="103"/>
  <c r="AA23" i="103" s="1"/>
  <c r="Z24" i="103"/>
  <c r="AA24" i="103" s="1"/>
  <c r="Z10" i="103"/>
  <c r="AA10" i="103" s="1"/>
  <c r="Z49" i="103"/>
  <c r="AA49" i="103" s="1"/>
  <c r="Z48" i="103"/>
  <c r="AA48" i="103" s="1"/>
  <c r="Z54" i="103"/>
  <c r="AA54" i="103" s="1"/>
  <c r="Z3" i="103"/>
  <c r="AA3" i="103" s="1"/>
  <c r="Z32" i="103"/>
  <c r="AA32" i="103" s="1"/>
  <c r="Z40" i="103"/>
  <c r="AA40" i="103" s="1"/>
  <c r="Z6" i="103"/>
  <c r="AA6" i="103" s="1"/>
  <c r="Z7" i="103"/>
  <c r="AA7" i="103" s="1"/>
  <c r="Z15" i="103"/>
  <c r="AA15" i="103" s="1"/>
  <c r="Z17" i="103"/>
  <c r="AA17" i="103" s="1"/>
  <c r="Z21" i="103"/>
  <c r="AA21" i="103" s="1"/>
  <c r="Z22" i="103"/>
  <c r="AA22" i="103" s="1"/>
  <c r="Z45" i="103"/>
  <c r="AA45" i="103" s="1"/>
  <c r="Z26" i="103"/>
  <c r="AA26" i="103" s="1"/>
  <c r="Z29" i="103"/>
  <c r="AA29" i="103" s="1"/>
  <c r="Z31" i="103"/>
  <c r="AA31" i="103" s="1"/>
  <c r="Z37" i="103"/>
  <c r="AA37" i="103" s="1"/>
  <c r="Z39" i="103"/>
  <c r="AA39" i="103" s="1"/>
  <c r="Z12" i="103"/>
  <c r="AA12" i="103" s="1"/>
  <c r="Z14" i="103"/>
  <c r="AA14" i="103" s="1"/>
  <c r="Z53" i="103"/>
  <c r="AA53" i="103" s="1"/>
  <c r="Z16" i="103"/>
  <c r="AA16" i="103" s="1"/>
  <c r="Z46" i="103"/>
  <c r="AA46" i="103" s="1"/>
  <c r="Z44" i="103"/>
  <c r="AA44" i="103" s="1"/>
  <c r="Z27" i="103"/>
  <c r="AA27" i="103" s="1"/>
  <c r="Z5" i="103"/>
  <c r="AA5" i="103" s="1"/>
  <c r="Z42" i="103"/>
  <c r="AA42" i="103" s="1"/>
  <c r="Z28" i="103"/>
  <c r="AA28" i="103" s="1"/>
  <c r="Z30" i="103"/>
  <c r="AA30" i="103" s="1"/>
  <c r="Z36" i="103"/>
  <c r="AA36" i="103" s="1"/>
  <c r="Z38" i="103"/>
  <c r="AA38" i="103" s="1"/>
  <c r="Z11" i="103"/>
  <c r="AA11" i="103" s="1"/>
  <c r="Z13" i="103"/>
  <c r="AA13" i="103" s="1"/>
  <c r="Z52" i="103"/>
  <c r="AA52" i="103" s="1"/>
  <c r="Z18" i="103"/>
  <c r="AA18" i="103" s="1"/>
  <c r="Z43" i="103"/>
  <c r="AA43" i="103" s="1"/>
  <c r="Z47" i="103"/>
  <c r="AA47" i="103" s="1"/>
  <c r="Z25" i="103"/>
  <c r="AA25" i="103" s="1"/>
  <c r="AA33" i="103"/>
  <c r="Z35" i="103"/>
  <c r="AA35" i="103" s="1"/>
  <c r="AA41" i="103"/>
  <c r="Z8" i="103"/>
  <c r="AA8" i="103" s="1"/>
  <c r="Z51" i="103"/>
  <c r="AA51" i="103" s="1"/>
  <c r="Z9" i="103"/>
  <c r="AA9" i="103" s="1"/>
  <c r="Z50" i="103"/>
  <c r="AA50" i="103" s="1"/>
  <c r="Z34" i="103"/>
  <c r="AA34" i="103" s="1"/>
  <c r="Z4" i="103"/>
  <c r="AA4" i="103" s="1"/>
  <c r="Z57" i="103" l="1"/>
  <c r="L8" i="39"/>
  <c r="AA57" i="103" l="1"/>
  <c r="D12" i="60" s="1"/>
  <c r="C12" i="60"/>
  <c r="P4" i="65"/>
  <c r="P5" i="65"/>
  <c r="P6" i="65"/>
  <c r="P7" i="65"/>
  <c r="P3" i="65"/>
  <c r="P6" i="42"/>
  <c r="P4" i="42"/>
  <c r="P5" i="42"/>
  <c r="P3" i="42"/>
  <c r="P14" i="64"/>
  <c r="P4" i="64"/>
  <c r="P5" i="64"/>
  <c r="P6" i="64"/>
  <c r="P7" i="64"/>
  <c r="P8" i="64"/>
  <c r="P9" i="64"/>
  <c r="P10" i="64"/>
  <c r="P11" i="64"/>
  <c r="P12" i="64"/>
  <c r="P13" i="64"/>
  <c r="P16" i="64"/>
  <c r="P15" i="64"/>
  <c r="P3" i="64"/>
  <c r="P4" i="40" l="1"/>
  <c r="P10" i="40"/>
  <c r="P7" i="40"/>
  <c r="P6" i="40"/>
  <c r="P5" i="40"/>
  <c r="P8" i="40"/>
  <c r="P12" i="40"/>
  <c r="P11" i="40"/>
  <c r="P13" i="40"/>
  <c r="P9" i="40"/>
  <c r="P3" i="40"/>
  <c r="P13" i="39" l="1"/>
  <c r="P4" i="39"/>
  <c r="P12" i="39"/>
  <c r="P5" i="39"/>
  <c r="P6" i="39"/>
  <c r="P10" i="39"/>
  <c r="P11" i="39"/>
  <c r="P7" i="39"/>
  <c r="P8" i="39"/>
  <c r="P9" i="39"/>
  <c r="P3" i="39"/>
  <c r="P3" i="20"/>
  <c r="P4" i="20"/>
  <c r="P5" i="20"/>
  <c r="P7" i="20"/>
  <c r="P6" i="20"/>
  <c r="W8" i="39" l="1"/>
  <c r="J8" i="39"/>
  <c r="S8" i="39"/>
  <c r="T8" i="39" s="1"/>
  <c r="F8" i="39"/>
  <c r="Z8" i="39" l="1"/>
  <c r="I15" i="97"/>
  <c r="D222" i="102"/>
  <c r="E222" i="102"/>
  <c r="F222" i="102"/>
  <c r="Z2" i="20" l="1"/>
  <c r="W7" i="65" l="1"/>
  <c r="S7" i="65"/>
  <c r="T7" i="65" s="1"/>
  <c r="L7" i="65"/>
  <c r="J7" i="65"/>
  <c r="F7" i="65"/>
  <c r="W6" i="65"/>
  <c r="S6" i="65"/>
  <c r="T6" i="65" s="1"/>
  <c r="L6" i="65"/>
  <c r="J6" i="65"/>
  <c r="F6" i="65"/>
  <c r="W5" i="65"/>
  <c r="S5" i="65"/>
  <c r="T5" i="65" s="1"/>
  <c r="L5" i="65"/>
  <c r="J5" i="65"/>
  <c r="F5" i="65"/>
  <c r="W4" i="65"/>
  <c r="S4" i="65"/>
  <c r="T4" i="65" s="1"/>
  <c r="L4" i="65"/>
  <c r="J4" i="65"/>
  <c r="F4" i="65"/>
  <c r="W3" i="65"/>
  <c r="S3" i="65"/>
  <c r="T3" i="65" s="1"/>
  <c r="L3" i="65"/>
  <c r="J3" i="65"/>
  <c r="F3" i="65"/>
  <c r="W5" i="42"/>
  <c r="S5" i="42"/>
  <c r="T5" i="42" s="1"/>
  <c r="L5" i="42"/>
  <c r="J5" i="42"/>
  <c r="F5" i="42"/>
  <c r="W4" i="42"/>
  <c r="S4" i="42"/>
  <c r="T4" i="42" s="1"/>
  <c r="L4" i="42"/>
  <c r="J4" i="42"/>
  <c r="F4" i="42"/>
  <c r="W6" i="42"/>
  <c r="S6" i="42"/>
  <c r="T6" i="42" s="1"/>
  <c r="L6" i="42"/>
  <c r="J6" i="42"/>
  <c r="F6" i="42"/>
  <c r="W3" i="42"/>
  <c r="S3" i="42"/>
  <c r="T3" i="42" s="1"/>
  <c r="L3" i="42"/>
  <c r="J3" i="42"/>
  <c r="F3" i="42"/>
  <c r="Z5" i="65" l="1"/>
  <c r="Z6" i="42"/>
  <c r="Z3" i="65"/>
  <c r="Z6" i="65"/>
  <c r="Z7" i="65"/>
  <c r="Z4" i="42"/>
  <c r="Z5" i="42"/>
  <c r="Z4" i="65"/>
  <c r="Z3" i="42"/>
  <c r="W15" i="64" l="1"/>
  <c r="S15" i="64"/>
  <c r="T15" i="64" s="1"/>
  <c r="L15" i="64"/>
  <c r="J15" i="64"/>
  <c r="F15" i="64"/>
  <c r="W16" i="64"/>
  <c r="S16" i="64"/>
  <c r="T16" i="64" s="1"/>
  <c r="L16" i="64"/>
  <c r="J16" i="64"/>
  <c r="F16" i="64"/>
  <c r="W13" i="64"/>
  <c r="S13" i="64"/>
  <c r="T13" i="64" s="1"/>
  <c r="L13" i="64"/>
  <c r="J13" i="64"/>
  <c r="F13" i="64"/>
  <c r="W12" i="64"/>
  <c r="S12" i="64"/>
  <c r="T12" i="64" s="1"/>
  <c r="L12" i="64"/>
  <c r="J12" i="64"/>
  <c r="F12" i="64"/>
  <c r="W11" i="64"/>
  <c r="S11" i="64"/>
  <c r="T11" i="64" s="1"/>
  <c r="L11" i="64"/>
  <c r="J11" i="64"/>
  <c r="F11" i="64"/>
  <c r="W10" i="64"/>
  <c r="S10" i="64"/>
  <c r="T10" i="64" s="1"/>
  <c r="L10" i="64"/>
  <c r="J10" i="64"/>
  <c r="F10" i="64"/>
  <c r="W9" i="64"/>
  <c r="S9" i="64"/>
  <c r="T9" i="64" s="1"/>
  <c r="L9" i="64"/>
  <c r="J9" i="64"/>
  <c r="F9" i="64"/>
  <c r="W8" i="64"/>
  <c r="S8" i="64"/>
  <c r="T8" i="64" s="1"/>
  <c r="L8" i="64"/>
  <c r="J8" i="64"/>
  <c r="F8" i="64"/>
  <c r="W7" i="64"/>
  <c r="S7" i="64"/>
  <c r="T7" i="64" s="1"/>
  <c r="L7" i="64"/>
  <c r="J7" i="64"/>
  <c r="F7" i="64"/>
  <c r="W6" i="64"/>
  <c r="S6" i="64"/>
  <c r="T6" i="64" s="1"/>
  <c r="L6" i="64"/>
  <c r="J6" i="64"/>
  <c r="F6" i="64"/>
  <c r="W5" i="64"/>
  <c r="S5" i="64"/>
  <c r="T5" i="64" s="1"/>
  <c r="L5" i="64"/>
  <c r="J5" i="64"/>
  <c r="F5" i="64"/>
  <c r="W4" i="64"/>
  <c r="S4" i="64"/>
  <c r="T4" i="64" s="1"/>
  <c r="L4" i="64"/>
  <c r="J4" i="64"/>
  <c r="F4" i="64"/>
  <c r="W14" i="64"/>
  <c r="S14" i="64"/>
  <c r="T14" i="64" s="1"/>
  <c r="L14" i="64"/>
  <c r="J14" i="64"/>
  <c r="F14" i="64"/>
  <c r="W3" i="64"/>
  <c r="S3" i="64"/>
  <c r="T3" i="64" s="1"/>
  <c r="L3" i="64"/>
  <c r="J3" i="64"/>
  <c r="F3" i="64"/>
  <c r="W9" i="40"/>
  <c r="S9" i="40"/>
  <c r="T9" i="40" s="1"/>
  <c r="L9" i="40"/>
  <c r="J9" i="40"/>
  <c r="F9" i="40"/>
  <c r="W13" i="40"/>
  <c r="S13" i="40"/>
  <c r="T13" i="40" s="1"/>
  <c r="L13" i="40"/>
  <c r="J13" i="40"/>
  <c r="F13" i="40"/>
  <c r="W11" i="40"/>
  <c r="S11" i="40"/>
  <c r="T11" i="40" s="1"/>
  <c r="L11" i="40"/>
  <c r="J11" i="40"/>
  <c r="F11" i="40"/>
  <c r="W12" i="40"/>
  <c r="S12" i="40"/>
  <c r="T12" i="40" s="1"/>
  <c r="L12" i="40"/>
  <c r="J12" i="40"/>
  <c r="F12" i="40"/>
  <c r="W8" i="40"/>
  <c r="S8" i="40"/>
  <c r="T8" i="40" s="1"/>
  <c r="L8" i="40"/>
  <c r="J8" i="40"/>
  <c r="F8" i="40"/>
  <c r="W5" i="40"/>
  <c r="S5" i="40"/>
  <c r="T5" i="40" s="1"/>
  <c r="L5" i="40"/>
  <c r="J5" i="40"/>
  <c r="F5" i="40"/>
  <c r="W6" i="40"/>
  <c r="S6" i="40"/>
  <c r="T6" i="40" s="1"/>
  <c r="L6" i="40"/>
  <c r="J6" i="40"/>
  <c r="F6" i="40"/>
  <c r="W7" i="40"/>
  <c r="S7" i="40"/>
  <c r="T7" i="40" s="1"/>
  <c r="L7" i="40"/>
  <c r="J7" i="40"/>
  <c r="F7" i="40"/>
  <c r="W10" i="40"/>
  <c r="S10" i="40"/>
  <c r="T10" i="40" s="1"/>
  <c r="L10" i="40"/>
  <c r="J10" i="40"/>
  <c r="F10" i="40"/>
  <c r="W4" i="40"/>
  <c r="S4" i="40"/>
  <c r="T4" i="40" s="1"/>
  <c r="L4" i="40"/>
  <c r="J4" i="40"/>
  <c r="F4" i="40"/>
  <c r="W3" i="40"/>
  <c r="S3" i="40"/>
  <c r="T3" i="40" s="1"/>
  <c r="L3" i="40"/>
  <c r="J3" i="40"/>
  <c r="F3" i="40"/>
  <c r="W9" i="39"/>
  <c r="S9" i="39"/>
  <c r="T9" i="39" s="1"/>
  <c r="L9" i="39"/>
  <c r="J9" i="39"/>
  <c r="F9" i="39"/>
  <c r="W7" i="39"/>
  <c r="S7" i="39"/>
  <c r="T7" i="39" s="1"/>
  <c r="L7" i="39"/>
  <c r="J7" i="39"/>
  <c r="F7" i="39"/>
  <c r="W11" i="39"/>
  <c r="S11" i="39"/>
  <c r="T11" i="39" s="1"/>
  <c r="L11" i="39"/>
  <c r="J11" i="39"/>
  <c r="F11" i="39"/>
  <c r="W10" i="39"/>
  <c r="S10" i="39"/>
  <c r="T10" i="39" s="1"/>
  <c r="L10" i="39"/>
  <c r="J10" i="39"/>
  <c r="F10" i="39"/>
  <c r="W6" i="39"/>
  <c r="S6" i="39"/>
  <c r="T6" i="39" s="1"/>
  <c r="L6" i="39"/>
  <c r="J6" i="39"/>
  <c r="F6" i="39"/>
  <c r="W5" i="39"/>
  <c r="S5" i="39"/>
  <c r="T5" i="39" s="1"/>
  <c r="L5" i="39"/>
  <c r="J5" i="39"/>
  <c r="F5" i="39"/>
  <c r="W12" i="39"/>
  <c r="S12" i="39"/>
  <c r="T12" i="39" s="1"/>
  <c r="L12" i="39"/>
  <c r="J12" i="39"/>
  <c r="F12" i="39"/>
  <c r="W4" i="39"/>
  <c r="S4" i="39"/>
  <c r="T4" i="39" s="1"/>
  <c r="L4" i="39"/>
  <c r="J4" i="39"/>
  <c r="F4" i="39"/>
  <c r="W13" i="39"/>
  <c r="S13" i="39"/>
  <c r="T13" i="39" s="1"/>
  <c r="L13" i="39"/>
  <c r="J13" i="39"/>
  <c r="F13" i="39"/>
  <c r="W3" i="39"/>
  <c r="S3" i="39"/>
  <c r="T3" i="39" s="1"/>
  <c r="L3" i="39"/>
  <c r="J3" i="39"/>
  <c r="F3" i="39"/>
  <c r="W7" i="20"/>
  <c r="S7" i="20"/>
  <c r="T7" i="20" s="1"/>
  <c r="L7" i="20"/>
  <c r="J7" i="20"/>
  <c r="F7" i="20"/>
  <c r="W5" i="20"/>
  <c r="S5" i="20"/>
  <c r="T5" i="20" s="1"/>
  <c r="L5" i="20"/>
  <c r="J5" i="20"/>
  <c r="F5" i="20"/>
  <c r="W3" i="20"/>
  <c r="S3" i="20"/>
  <c r="T3" i="20" s="1"/>
  <c r="L3" i="20"/>
  <c r="J3" i="20"/>
  <c r="F3" i="20"/>
  <c r="W4" i="20"/>
  <c r="S4" i="20"/>
  <c r="T4" i="20" s="1"/>
  <c r="L4" i="20"/>
  <c r="J4" i="20"/>
  <c r="F4" i="20"/>
  <c r="W6" i="20"/>
  <c r="S6" i="20"/>
  <c r="T6" i="20" s="1"/>
  <c r="L6" i="20"/>
  <c r="J6" i="20"/>
  <c r="F6" i="20"/>
  <c r="Z3" i="39" l="1"/>
  <c r="Z9" i="39"/>
  <c r="Z13" i="64"/>
  <c r="Z6" i="64"/>
  <c r="Z5" i="40"/>
  <c r="Z10" i="39"/>
  <c r="Z5" i="64"/>
  <c r="Z8" i="64"/>
  <c r="Z11" i="64"/>
  <c r="Z3" i="64"/>
  <c r="Z9" i="64"/>
  <c r="Z12" i="64"/>
  <c r="Z15" i="64"/>
  <c r="Z10" i="64"/>
  <c r="Z7" i="40"/>
  <c r="Z8" i="40"/>
  <c r="Z3" i="40"/>
  <c r="Z6" i="40"/>
  <c r="Z12" i="40"/>
  <c r="Z9" i="40"/>
  <c r="Z4" i="40"/>
  <c r="Z11" i="40"/>
  <c r="Z13" i="39"/>
  <c r="Z5" i="39"/>
  <c r="Z6" i="39"/>
  <c r="Z7" i="39"/>
  <c r="Z4" i="39"/>
  <c r="Z3" i="20"/>
  <c r="Z6" i="20"/>
  <c r="Z4" i="20"/>
  <c r="Z16" i="64"/>
  <c r="Z14" i="64"/>
  <c r="Z4" i="64"/>
  <c r="Z7" i="64"/>
  <c r="Z13" i="40"/>
  <c r="Z10" i="40"/>
  <c r="Z12" i="39"/>
  <c r="Z11" i="39"/>
  <c r="Z5" i="20"/>
  <c r="Z7" i="20"/>
  <c r="Z2" i="66" l="1"/>
  <c r="AA12" i="66" s="1"/>
  <c r="G8" i="20" l="1"/>
  <c r="I8" i="65"/>
  <c r="H8" i="65"/>
  <c r="G8" i="65"/>
  <c r="C9" i="59" s="1"/>
  <c r="G10" i="66"/>
  <c r="C10" i="59" s="1"/>
  <c r="Z2" i="42" l="1"/>
  <c r="AA6" i="42" l="1"/>
  <c r="AA5" i="42"/>
  <c r="AA3" i="42"/>
  <c r="AA4" i="42"/>
  <c r="Z10" i="20"/>
  <c r="Z10" i="65" l="1"/>
  <c r="Z2" i="62" l="1"/>
  <c r="AA107" i="62" l="1"/>
  <c r="AA118" i="62"/>
  <c r="AA110" i="62"/>
  <c r="AA178" i="62"/>
  <c r="AA99" i="62"/>
  <c r="AA102" i="62"/>
  <c r="AA97" i="62"/>
  <c r="AA115" i="62"/>
  <c r="AA86" i="62"/>
  <c r="AA94" i="62"/>
  <c r="AA87" i="62"/>
  <c r="AA120" i="62"/>
  <c r="AA157" i="62"/>
  <c r="AA176" i="62"/>
  <c r="AA88" i="62"/>
  <c r="AA90" i="62"/>
  <c r="AA91" i="62"/>
  <c r="AA175" i="62"/>
  <c r="AA93" i="62"/>
  <c r="AA112" i="62"/>
  <c r="AA119" i="62"/>
  <c r="AA105" i="62"/>
  <c r="AA92" i="62"/>
  <c r="AA113" i="62"/>
  <c r="AA177" i="62"/>
  <c r="AA111" i="62"/>
  <c r="AA179" i="62"/>
  <c r="AA198" i="62"/>
  <c r="AA95" i="62"/>
  <c r="AA103" i="62"/>
  <c r="AA108" i="62"/>
  <c r="AA117" i="62"/>
  <c r="AA193" i="62"/>
  <c r="AA122" i="62"/>
  <c r="AA109" i="62"/>
  <c r="AA194" i="62"/>
  <c r="AA155" i="62"/>
  <c r="AA121" i="62"/>
  <c r="AA116" i="62"/>
  <c r="AA104" i="62"/>
  <c r="AA114" i="62"/>
  <c r="AA123" i="62"/>
  <c r="AA158" i="62"/>
  <c r="AA101" i="62"/>
  <c r="AA106" i="62"/>
  <c r="AA156" i="62"/>
  <c r="AA98" i="62"/>
  <c r="AA192" i="62"/>
  <c r="AA124" i="62"/>
  <c r="AA96" i="62"/>
  <c r="AA100" i="62"/>
  <c r="AA89" i="62"/>
  <c r="AA170" i="62"/>
  <c r="AA137" i="62"/>
  <c r="AA145" i="62"/>
  <c r="AA126" i="62"/>
  <c r="AA21" i="62"/>
  <c r="AA188" i="62"/>
  <c r="AA63" i="62"/>
  <c r="AA190" i="62"/>
  <c r="AA74" i="62"/>
  <c r="AA4" i="62"/>
  <c r="AA65" i="62"/>
  <c r="AA10" i="62"/>
  <c r="AA135" i="62"/>
  <c r="AA61" i="62"/>
  <c r="AA54" i="62"/>
  <c r="AA49" i="62"/>
  <c r="AA81" i="62"/>
  <c r="AA164" i="62"/>
  <c r="AA196" i="62"/>
  <c r="AA73" i="62"/>
  <c r="AA39" i="62"/>
  <c r="AA127" i="62"/>
  <c r="AA187" i="62"/>
  <c r="AA132" i="62"/>
  <c r="AA173" i="62"/>
  <c r="AA41" i="62"/>
  <c r="AA153" i="62"/>
  <c r="AA7" i="62"/>
  <c r="AA79" i="62"/>
  <c r="AA46" i="62"/>
  <c r="AA159" i="62"/>
  <c r="AA3" i="62"/>
  <c r="AA146" i="62"/>
  <c r="AA11" i="62"/>
  <c r="AA152" i="62"/>
  <c r="AA30" i="62"/>
  <c r="AA149" i="62"/>
  <c r="AA26" i="62"/>
  <c r="AA72" i="62"/>
  <c r="AA138" i="62"/>
  <c r="AA68" i="62"/>
  <c r="AA151" i="62"/>
  <c r="AA144" i="62"/>
  <c r="AA184" i="62"/>
  <c r="AA47" i="62"/>
  <c r="AA53" i="62"/>
  <c r="AA141" i="62"/>
  <c r="AA16" i="62"/>
  <c r="AA31" i="62"/>
  <c r="AA82" i="62"/>
  <c r="AA180" i="62"/>
  <c r="AA66" i="62"/>
  <c r="AA55" i="62"/>
  <c r="AA22" i="62"/>
  <c r="AA60" i="62"/>
  <c r="AA174" i="62"/>
  <c r="AA78" i="62"/>
  <c r="AA172" i="62"/>
  <c r="AA15" i="62"/>
  <c r="AA130" i="62"/>
  <c r="AA6" i="62"/>
  <c r="AA147" i="62"/>
  <c r="AA139" i="62"/>
  <c r="AA25" i="62"/>
  <c r="AA59" i="62"/>
  <c r="AA29" i="62"/>
  <c r="AA160" i="62"/>
  <c r="AA77" i="62"/>
  <c r="AA18" i="62"/>
  <c r="AA191" i="62"/>
  <c r="AA128" i="62"/>
  <c r="AA71" i="62"/>
  <c r="AA185" i="62"/>
  <c r="AA13" i="62"/>
  <c r="AA142" i="62"/>
  <c r="AA75" i="62"/>
  <c r="AA17" i="62"/>
  <c r="AA183" i="62"/>
  <c r="AA38" i="62"/>
  <c r="AA42" i="62"/>
  <c r="AA84" i="62"/>
  <c r="AA62" i="62"/>
  <c r="AA20" i="62"/>
  <c r="AA19" i="62"/>
  <c r="AA83" i="62"/>
  <c r="AA166" i="62"/>
  <c r="AA136" i="62"/>
  <c r="AA8" i="62"/>
  <c r="AA5" i="62"/>
  <c r="AA133" i="62"/>
  <c r="AA43" i="62"/>
  <c r="AA134" i="62"/>
  <c r="AA140" i="62"/>
  <c r="AA27" i="62"/>
  <c r="AA143" i="62"/>
  <c r="AA189" i="62"/>
  <c r="AA165" i="62"/>
  <c r="AA57" i="62"/>
  <c r="AA14" i="62"/>
  <c r="AA195" i="62"/>
  <c r="AA148" i="62"/>
  <c r="AA163" i="62"/>
  <c r="AA64" i="62"/>
  <c r="AA197" i="62"/>
  <c r="AA129" i="62"/>
  <c r="AA69" i="62"/>
  <c r="AA45" i="62"/>
  <c r="AA169" i="62"/>
  <c r="AA23" i="62"/>
  <c r="AA50" i="62"/>
  <c r="AA58" i="62"/>
  <c r="AA168" i="62"/>
  <c r="AA161" i="62"/>
  <c r="AA85" i="62"/>
  <c r="AA44" i="62"/>
  <c r="AA182" i="62"/>
  <c r="AA9" i="62"/>
  <c r="AA51" i="62"/>
  <c r="AA125" i="62"/>
  <c r="AA171" i="62"/>
  <c r="AA56" i="62"/>
  <c r="AA186" i="62"/>
  <c r="AA76" i="62"/>
  <c r="AA52" i="62"/>
  <c r="AA162" i="62"/>
  <c r="AA48" i="62"/>
  <c r="AA70" i="62"/>
  <c r="AA67" i="62"/>
  <c r="AA167" i="62"/>
  <c r="AA40" i="62"/>
  <c r="AA80" i="62"/>
  <c r="AA12" i="62"/>
  <c r="AA28" i="62"/>
  <c r="AA150" i="62"/>
  <c r="AA154" i="62"/>
  <c r="AA24" i="62"/>
  <c r="AA181" i="62"/>
  <c r="I8" i="20"/>
  <c r="H8" i="20"/>
  <c r="D47" i="102" l="1"/>
  <c r="D14" i="102"/>
  <c r="E14" i="102"/>
  <c r="F14" i="102"/>
  <c r="Z2" i="64" l="1"/>
  <c r="Z2" i="93"/>
  <c r="Z2" i="91"/>
  <c r="Z2" i="40"/>
  <c r="Z2" i="95"/>
  <c r="Z2" i="94"/>
  <c r="Z2" i="90"/>
  <c r="Z2" i="65"/>
  <c r="Z2" i="99"/>
  <c r="Z2" i="39"/>
  <c r="Z2" i="98"/>
  <c r="Z2" i="97"/>
  <c r="I18" i="92"/>
  <c r="H18" i="92"/>
  <c r="G18" i="92"/>
  <c r="C19" i="59" s="1"/>
  <c r="C12" i="59"/>
  <c r="I10" i="66"/>
  <c r="H10" i="66"/>
  <c r="H7" i="42"/>
  <c r="G7" i="42"/>
  <c r="C8" i="59" s="1"/>
  <c r="I17" i="64"/>
  <c r="H17" i="64"/>
  <c r="G17" i="64"/>
  <c r="C7" i="59" s="1"/>
  <c r="I14" i="40"/>
  <c r="H14" i="40"/>
  <c r="G14" i="40"/>
  <c r="C6" i="59" s="1"/>
  <c r="I14" i="39"/>
  <c r="H14" i="39"/>
  <c r="G14" i="39"/>
  <c r="Z2" i="96"/>
  <c r="Z2" i="92"/>
  <c r="D20" i="102"/>
  <c r="E20" i="102"/>
  <c r="F20" i="102"/>
  <c r="D58" i="102"/>
  <c r="E58" i="102"/>
  <c r="F58" i="102"/>
  <c r="C5" i="59"/>
  <c r="F168" i="102"/>
  <c r="E168" i="102"/>
  <c r="D168" i="102"/>
  <c r="F159" i="102"/>
  <c r="E159" i="102"/>
  <c r="D159" i="102"/>
  <c r="F142" i="102"/>
  <c r="E142" i="102"/>
  <c r="D142" i="102"/>
  <c r="F129" i="102"/>
  <c r="E129" i="102"/>
  <c r="D129" i="102"/>
  <c r="F116" i="102"/>
  <c r="E116" i="102"/>
  <c r="D116" i="102"/>
  <c r="F109" i="102"/>
  <c r="E109" i="102"/>
  <c r="D109" i="102"/>
  <c r="F100" i="102"/>
  <c r="E100" i="102"/>
  <c r="D100" i="102"/>
  <c r="F98" i="102"/>
  <c r="E98" i="102"/>
  <c r="D98" i="102"/>
  <c r="F87" i="102"/>
  <c r="E87" i="102"/>
  <c r="D87" i="102"/>
  <c r="F77" i="102"/>
  <c r="E77" i="102"/>
  <c r="D77" i="102"/>
  <c r="F68" i="102"/>
  <c r="E68" i="102"/>
  <c r="D68" i="102"/>
  <c r="F52" i="102"/>
  <c r="E52" i="102"/>
  <c r="D52" i="102"/>
  <c r="F47" i="102"/>
  <c r="E47" i="102"/>
  <c r="F32" i="102"/>
  <c r="E32" i="102"/>
  <c r="D32" i="102"/>
  <c r="H11" i="99"/>
  <c r="C20" i="59"/>
  <c r="C22" i="59" s="1"/>
  <c r="I7" i="42"/>
  <c r="I11" i="90"/>
  <c r="H11" i="90"/>
  <c r="G11" i="90"/>
  <c r="C11" i="59" s="1"/>
  <c r="G13" i="93"/>
  <c r="C13" i="59" s="1"/>
  <c r="G4" i="94"/>
  <c r="C14" i="59" s="1"/>
  <c r="G10" i="95"/>
  <c r="C15" i="59" s="1"/>
  <c r="G9" i="96"/>
  <c r="C16" i="59" s="1"/>
  <c r="G15" i="97"/>
  <c r="C17" i="59" s="1"/>
  <c r="G14" i="98"/>
  <c r="C18" i="59" s="1"/>
  <c r="I11" i="99"/>
  <c r="I14" i="98"/>
  <c r="H14" i="98"/>
  <c r="H15" i="97"/>
  <c r="I9" i="96"/>
  <c r="H9" i="96"/>
  <c r="I10" i="95"/>
  <c r="H10" i="95"/>
  <c r="I4" i="94"/>
  <c r="H4" i="94"/>
  <c r="I13" i="93"/>
  <c r="H13" i="93"/>
  <c r="AA5" i="90" l="1"/>
  <c r="AA8" i="90"/>
  <c r="AA3" i="90"/>
  <c r="AA7" i="90"/>
  <c r="AA6" i="90"/>
  <c r="AA4" i="90"/>
  <c r="AA10" i="90"/>
  <c r="AA9" i="90"/>
  <c r="AA6" i="91"/>
  <c r="AA7" i="91"/>
  <c r="AA10" i="91"/>
  <c r="AA3" i="91"/>
  <c r="AA5" i="91"/>
  <c r="AA11" i="91"/>
  <c r="AA9" i="91"/>
  <c r="AA4" i="91"/>
  <c r="AA8" i="91"/>
  <c r="AA6" i="93"/>
  <c r="AA7" i="93"/>
  <c r="AA4" i="93"/>
  <c r="AA3" i="93"/>
  <c r="AA11" i="93"/>
  <c r="AA10" i="93"/>
  <c r="AA9" i="93"/>
  <c r="AA5" i="93"/>
  <c r="AA8" i="93"/>
  <c r="AA12" i="93"/>
  <c r="AA6" i="95"/>
  <c r="AA9" i="95"/>
  <c r="AA3" i="95"/>
  <c r="AA7" i="95"/>
  <c r="AA8" i="95"/>
  <c r="AA4" i="95"/>
  <c r="AA5" i="95"/>
  <c r="AA4" i="96"/>
  <c r="AA6" i="96"/>
  <c r="AA3" i="96"/>
  <c r="AA8" i="96"/>
  <c r="AA7" i="96"/>
  <c r="AA5" i="96"/>
  <c r="AA7" i="97"/>
  <c r="AA10" i="97"/>
  <c r="AA5" i="97"/>
  <c r="AA3" i="97"/>
  <c r="AA6" i="97"/>
  <c r="AA8" i="97"/>
  <c r="AA9" i="97"/>
  <c r="AA4" i="97"/>
  <c r="AA12" i="97"/>
  <c r="AA13" i="97"/>
  <c r="AA14" i="97"/>
  <c r="AA11" i="97"/>
  <c r="AA10" i="98"/>
  <c r="AA13" i="98"/>
  <c r="AA7" i="98"/>
  <c r="AA12" i="98"/>
  <c r="AA11" i="98"/>
  <c r="AA3" i="98"/>
  <c r="AA4" i="98"/>
  <c r="AA6" i="98"/>
  <c r="AA5" i="98"/>
  <c r="AA9" i="98"/>
  <c r="AA8" i="98"/>
  <c r="AA15" i="92"/>
  <c r="AA7" i="92"/>
  <c r="AA6" i="92"/>
  <c r="AA3" i="92"/>
  <c r="AA12" i="92"/>
  <c r="AA11" i="92"/>
  <c r="AA10" i="92"/>
  <c r="AA4" i="92"/>
  <c r="AA14" i="92"/>
  <c r="AA8" i="92"/>
  <c r="AA13" i="92"/>
  <c r="AA5" i="92"/>
  <c r="AA9" i="92"/>
  <c r="AA17" i="92"/>
  <c r="AA16" i="92"/>
  <c r="AA8" i="99"/>
  <c r="AA7" i="99"/>
  <c r="AA10" i="99"/>
  <c r="AA3" i="99"/>
  <c r="AA6" i="99"/>
  <c r="AA9" i="99"/>
  <c r="AA4" i="99"/>
  <c r="AA5" i="99"/>
  <c r="AA8" i="39"/>
  <c r="AA9" i="39"/>
  <c r="AA3" i="39"/>
  <c r="AA5" i="65"/>
  <c r="AA7" i="65"/>
  <c r="AA4" i="65"/>
  <c r="AA6" i="65"/>
  <c r="AA3" i="65"/>
  <c r="AA13" i="64"/>
  <c r="AA6" i="64"/>
  <c r="AA12" i="64"/>
  <c r="AA5" i="64"/>
  <c r="AA15" i="64"/>
  <c r="AA8" i="64"/>
  <c r="AA16" i="64"/>
  <c r="AA11" i="64"/>
  <c r="AA4" i="64"/>
  <c r="AA14" i="64"/>
  <c r="AA3" i="64"/>
  <c r="AA10" i="64"/>
  <c r="AA9" i="64"/>
  <c r="AA7" i="64"/>
  <c r="AA5" i="40"/>
  <c r="AA4" i="40"/>
  <c r="AA10" i="40"/>
  <c r="AA6" i="40"/>
  <c r="AA9" i="40"/>
  <c r="AA3" i="40"/>
  <c r="AA7" i="40"/>
  <c r="AA8" i="40"/>
  <c r="AA11" i="40"/>
  <c r="AA12" i="40"/>
  <c r="AA13" i="40"/>
  <c r="AA10" i="39"/>
  <c r="AA11" i="39"/>
  <c r="AA7" i="39"/>
  <c r="AA12" i="39"/>
  <c r="AA13" i="39"/>
  <c r="AA5" i="39"/>
  <c r="AA4" i="39"/>
  <c r="AA6" i="39"/>
  <c r="AA6" i="20"/>
  <c r="AA5" i="20"/>
  <c r="AA4" i="20"/>
  <c r="AA3" i="20"/>
  <c r="AA7" i="20"/>
  <c r="AA10" i="65"/>
  <c r="AA10" i="20"/>
  <c r="Z6" i="94"/>
  <c r="C3" i="60" s="1"/>
  <c r="Z15" i="93" l="1"/>
  <c r="C6" i="60" s="1"/>
  <c r="Z13" i="90"/>
  <c r="AA13" i="90" s="1"/>
  <c r="D16" i="60" s="1"/>
  <c r="Z17" i="97"/>
  <c r="C18" i="60" s="1"/>
  <c r="Z12" i="95"/>
  <c r="C8" i="60" s="1"/>
  <c r="AA6" i="94"/>
  <c r="D3" i="60" s="1"/>
  <c r="Z9" i="42"/>
  <c r="AA9" i="42" s="1"/>
  <c r="D20" i="60" s="1"/>
  <c r="Z20" i="92"/>
  <c r="C17" i="60" s="1"/>
  <c r="Z16" i="39"/>
  <c r="AA16" i="39" s="1"/>
  <c r="D11" i="60" s="1"/>
  <c r="Z19" i="64"/>
  <c r="D5" i="60"/>
  <c r="Z13" i="91"/>
  <c r="AA13" i="91" s="1"/>
  <c r="Z11" i="96"/>
  <c r="AA11" i="96" s="1"/>
  <c r="D15" i="60" s="1"/>
  <c r="Z16" i="98"/>
  <c r="Z13" i="99"/>
  <c r="AA13" i="99" s="1"/>
  <c r="D13" i="60" s="1"/>
  <c r="D4" i="60" l="1"/>
  <c r="AA15" i="93"/>
  <c r="D6" i="60" s="1"/>
  <c r="C16" i="60"/>
  <c r="AA20" i="92"/>
  <c r="D17" i="60" s="1"/>
  <c r="C4" i="60"/>
  <c r="C20" i="60"/>
  <c r="AA17" i="97"/>
  <c r="D18" i="60" s="1"/>
  <c r="AA12" i="95"/>
  <c r="D8" i="60" s="1"/>
  <c r="C5" i="60"/>
  <c r="C11" i="60"/>
  <c r="C9" i="60"/>
  <c r="AA19" i="64"/>
  <c r="D9" i="60" s="1"/>
  <c r="D7" i="60"/>
  <c r="C7" i="60"/>
  <c r="C15" i="60"/>
  <c r="C10" i="60"/>
  <c r="AA16" i="98"/>
  <c r="D10" i="60" s="1"/>
  <c r="C13" i="60"/>
  <c r="C14" i="60"/>
  <c r="D14" i="60"/>
  <c r="Z16" i="40"/>
  <c r="AA16" i="40" l="1"/>
  <c r="D19" i="60" s="1"/>
  <c r="C19" i="60"/>
</calcChain>
</file>

<file path=xl/sharedStrings.xml><?xml version="1.0" encoding="utf-8"?>
<sst xmlns="http://schemas.openxmlformats.org/spreadsheetml/2006/main" count="2585" uniqueCount="661">
  <si>
    <t>МБДОУ «Детский сад  № 1 им.Ю.А.Гагарина г.Анива»</t>
  </si>
  <si>
    <t>МБДОУ «Детский сад  № 2 «Колокольчик» с.Троицкое»</t>
  </si>
  <si>
    <t>МБДОУ «Детский сад  № 3 «Рябинка» г.Анива»</t>
  </si>
  <si>
    <t>МБДОУ «Детский сад №4 «Теремок» с.Новотроицкое»</t>
  </si>
  <si>
    <t>МБДОУ «Детский сад  № 5 «Берёзка» с.Таранай»</t>
  </si>
  <si>
    <t>МБОУ СОШ № 3 с.Огоньки (Дошкольные группы)</t>
  </si>
  <si>
    <t>МБОУ НОШ № 7" с. Успенское (Дошкольные группы)</t>
  </si>
  <si>
    <t>МБДОУ "Улыбка" г. Долинск</t>
  </si>
  <si>
    <t xml:space="preserve">МБДОУ "Детский сад «Дюймовочка" с.Стародубское </t>
  </si>
  <si>
    <t xml:space="preserve">МБДОУ «Детский сад «Малыш» с. Углезаводск </t>
  </si>
  <si>
    <t xml:space="preserve">МБДОУ «Детский сад «Родничок» с.Быков </t>
  </si>
  <si>
    <t xml:space="preserve">МБДОУ «Детский сад «Росинка» с. Сокол </t>
  </si>
  <si>
    <t xml:space="preserve">МБДОУ «Детский сад «Тополек» с.Покровка </t>
  </si>
  <si>
    <t>МБОУ СОШ с. Советское" (Дошкольные группы)</t>
  </si>
  <si>
    <t>МБОУ СОШ с. Взморье" (Дошкольные группы)</t>
  </si>
  <si>
    <t xml:space="preserve">МБДОУ детский сад "Золотая рыбка" с. Рейдово </t>
  </si>
  <si>
    <t>МБДОУ Детский сад с.Воскресеновка</t>
  </si>
  <si>
    <t>Анивский городской округ</t>
  </si>
  <si>
    <t xml:space="preserve">Городской округ «Александровск-Сахалинский район» </t>
  </si>
  <si>
    <t>Городской округ «Долинский»</t>
  </si>
  <si>
    <t>Корсаковский городской округ</t>
  </si>
  <si>
    <t>Курильский городской округ</t>
  </si>
  <si>
    <t>Макаровский городской округ</t>
  </si>
  <si>
    <t>Невельский городской округ</t>
  </si>
  <si>
    <t>Городской округ Ногликский</t>
  </si>
  <si>
    <t>Городской округ«Охинский»</t>
  </si>
  <si>
    <t>Поронайский городской округ</t>
  </si>
  <si>
    <t>Северо-Курильский городской округ</t>
  </si>
  <si>
    <t>Городской округ «Смирныховский»</t>
  </si>
  <si>
    <t>Томаринский городской округ</t>
  </si>
  <si>
    <t>Тымовский городской округ</t>
  </si>
  <si>
    <t>Углегорский городской округ</t>
  </si>
  <si>
    <t>Холмский городской округ</t>
  </si>
  <si>
    <t>Южно-Курильский городской округ</t>
  </si>
  <si>
    <t>Городской округ "город Южно-Сахалинск"</t>
  </si>
  <si>
    <t>МО</t>
  </si>
  <si>
    <t>ДОО</t>
  </si>
  <si>
    <t>Текущий учебный год</t>
  </si>
  <si>
    <t>Количество групп в АИС "Е-услуги"</t>
  </si>
  <si>
    <t>Количество групп в АИС СГО</t>
  </si>
  <si>
    <t>Количество воспитанников  в АИС СГО</t>
  </si>
  <si>
    <t>Показатель 2
 (0-1-2)</t>
  </si>
  <si>
    <t>Показатель 1
 (0/2)</t>
  </si>
  <si>
    <t>Заполнение карточки ОО</t>
  </si>
  <si>
    <t>Показатель 3
 (0-1-2-3-4)</t>
  </si>
  <si>
    <t>Общее количество карточек воспитанников на дату проведения мониторинга</t>
  </si>
  <si>
    <t>Количество заполненных карточек воспитанников на дату проведения мониторинга</t>
  </si>
  <si>
    <t>Показатель 5
 (0-1-2-3-4)</t>
  </si>
  <si>
    <t>Процент заполнения сведений о воспитанниках</t>
  </si>
  <si>
    <t>Процент наполненности СГО</t>
  </si>
  <si>
    <t>Средний показатель наполненности по МО</t>
  </si>
  <si>
    <t>ИТОГО</t>
  </si>
  <si>
    <t>ОО</t>
  </si>
  <si>
    <t>Общее количество групп</t>
  </si>
  <si>
    <t>В возрасте от 1 до 3</t>
  </si>
  <si>
    <t>В возрасте от 3 до 7</t>
  </si>
  <si>
    <t>МБДОУ №7 "Росинка" г. Анива</t>
  </si>
  <si>
    <t>МБОУ НОШ № 7 с. Успенское</t>
  </si>
  <si>
    <t>Итого</t>
  </si>
  <si>
    <t>МБДОУ "Дюймовочка" с.Стародубское</t>
  </si>
  <si>
    <t>МБДОУ "Малыш" с.Углезаводск</t>
  </si>
  <si>
    <t>МБДОУ "Родничок" с.Быков</t>
  </si>
  <si>
    <t>МБДОУ "Росинка" с.Сокол</t>
  </si>
  <si>
    <t>МБДОУ "Тополек" с.Покровка</t>
  </si>
  <si>
    <t>МБДОУ "Улыбка" г.Долинск</t>
  </si>
  <si>
    <t>МАДОУ «Детский сад «Тополек» с. Чапаево</t>
  </si>
  <si>
    <t>МБДОУ детский сад "Аленький цветочек"</t>
  </si>
  <si>
    <t>МБДОУ детский сад "Золотая рыбка"</t>
  </si>
  <si>
    <t>МБОУ СОШ с. Горячие Ключи</t>
  </si>
  <si>
    <t>МБОУ "ООШ с. Восточное"</t>
  </si>
  <si>
    <t>МБДОУ "Детский сад № 1 "Родничок" с.Горнозаводска</t>
  </si>
  <si>
    <t>МБДОУ "Детский сад № 2 "Рябинка" с. Горнозаводска</t>
  </si>
  <si>
    <t>МБДОУ "Детский сад №11 "Аленький цветочек" г. Невельска</t>
  </si>
  <si>
    <t>МБДОУ "Детский сад №16 "Малышка" г. Невельска</t>
  </si>
  <si>
    <t>МБДОУ "Детский сад №17 "Кораблик" г. Невельска</t>
  </si>
  <si>
    <t>МБДОУ "Детский сад №2 "Журавушка" г. Невельска</t>
  </si>
  <si>
    <t>МБДОУ "Детский сад №4 "Золотая рыбка" г. Невельска</t>
  </si>
  <si>
    <t>МБДОУ "Детский сад №5 "Солнышко" г. Невельска</t>
  </si>
  <si>
    <t>МБДОУ д/с № 11 "Сказка"</t>
  </si>
  <si>
    <t>МБДОУ д/с № 2 "Ромашка"</t>
  </si>
  <si>
    <t>МБДОУ д/с № 7 "Островок"</t>
  </si>
  <si>
    <t>МБДОУ д/с № 9 "Березка"</t>
  </si>
  <si>
    <t>МБДОУ д/с №1 "Светлячок"</t>
  </si>
  <si>
    <t>МБДОУ № 8 г. Поронайска</t>
  </si>
  <si>
    <t>МБДОУ №5 "Сказка" г.Поронайска</t>
  </si>
  <si>
    <t>МБДОУ детский сад №12 "Алёнушка"</t>
  </si>
  <si>
    <t>МКОУ СОШ с.Гастелло</t>
  </si>
  <si>
    <t>МБОУ СОШ с. Онор</t>
  </si>
  <si>
    <t>МБОУ СОШ с. Арги-Паги</t>
  </si>
  <si>
    <t>МБДОУ № 1 г. Углегорска</t>
  </si>
  <si>
    <t>МБДОУ № 14 пгт. Шахтерск</t>
  </si>
  <si>
    <t>МБДОУ № 15 пгт. Шахтерск</t>
  </si>
  <si>
    <t>МБДОУ № 2 с. Краснополье</t>
  </si>
  <si>
    <t>МБДОУ № 22 с. Бошняково</t>
  </si>
  <si>
    <t>МБДОУ № 26 г. Углегорска</t>
  </si>
  <si>
    <t>МБДОУ № 3 "Радуга" г. Углегорска</t>
  </si>
  <si>
    <t>МБДОУ № 8 пгт. Шахтерск</t>
  </si>
  <si>
    <t>МБОУ СОШ с. Поречье</t>
  </si>
  <si>
    <t>МБДОУ детский сад «Теремок» г. Холмска</t>
  </si>
  <si>
    <t>МБДОУ детский сад № 2 «Сказка» г. Холмска</t>
  </si>
  <si>
    <t>МБДОУ детский сад № 3 «Родничок» с.Правда</t>
  </si>
  <si>
    <t>МБДОУ детский сад № 32 «Ручеек» с. Костромское</t>
  </si>
  <si>
    <t>МБДОУ детский сад № 39 «Петушок» с. Чапланово</t>
  </si>
  <si>
    <t>МБДОУ детский сад № 4 "Маячок" с.Яблочное</t>
  </si>
  <si>
    <t>МБДОУ детский сад № 6 «Ромашка» г. Холмска</t>
  </si>
  <si>
    <t>МБДОУ детский сад № 7 "Улыбка" г. Холмска</t>
  </si>
  <si>
    <t>МБДОУ детский сад № 9 «Дружба» г. Холмска</t>
  </si>
  <si>
    <t>МБОУ СОШ с. Горячие Ключи (дошкольные группы)</t>
  </si>
  <si>
    <t>Кол-во воспитанников</t>
  </si>
  <si>
    <t xml:space="preserve">ИТОГО </t>
  </si>
  <si>
    <t>Распределение муниципальных образований Сахалинской области по проценту наполнению АИС СГО в дошкольных образовательных организациях</t>
  </si>
  <si>
    <t>МБОУ школа-детский сад с.Тунгор</t>
  </si>
  <si>
    <t>МБДОУ  «Детский сад №2  «Аленький цветочек» г.Макарова»</t>
  </si>
  <si>
    <t>МБОУ "ООШ с. Восточное" (дошкольные группы)</t>
  </si>
  <si>
    <t>МБОУ НОШ с. Поречье  (дошкольные группы)</t>
  </si>
  <si>
    <t xml:space="preserve">МБДОУ «Детский сад № 2 «Журавушка» г.Невельска </t>
  </si>
  <si>
    <t xml:space="preserve">МБДОУ «Детский сад № 5 Солнышко» г. Невельска </t>
  </si>
  <si>
    <t>МБДОУ Детский сад № 11 «Аленький цветочек» г. Невельска</t>
  </si>
  <si>
    <t xml:space="preserve">МБДОУ «Детский сад № 16 «Малышка» г. Невельска </t>
  </si>
  <si>
    <t>СОШ с.Шебунино (дошкольные группы)</t>
  </si>
  <si>
    <t>МБДОУ детский сад комбинированного вида № 1 «Светлячок» г. А-Сахалинский</t>
  </si>
  <si>
    <t>МБДОУ «Детский сад № 3 «Теремок» г. А-Сахалинский</t>
  </si>
  <si>
    <t>МБДОУ д/с № 4 "Улыбка"г. А-Сахалинский</t>
  </si>
  <si>
    <t>МБДОУ детский сад "Алёнушка" г. Курильска</t>
  </si>
  <si>
    <t>МБДОУ детский сад №1 "Светлячок" пгт. Ноглики</t>
  </si>
  <si>
    <t xml:space="preserve">МБДОУ детский сад № 2 "Ромашка" пгт. Ноглики </t>
  </si>
  <si>
    <t>МБДОУ детский сад №7 "Островок" пгт. Ноглики</t>
  </si>
  <si>
    <t>МБДОУ детский сад №9 "Березка" пгт. Ноглики</t>
  </si>
  <si>
    <t>МБДОУ детский сад № 11 "Сказка" пгт. Ноглики</t>
  </si>
  <si>
    <t>Дошкольные группы при МБОУ СОШ №1 п.Ноглики</t>
  </si>
  <si>
    <t>СОШ с. Вал" (Дошкольные группы)</t>
  </si>
  <si>
    <t>СОШ с. Ныш" (Дошкольные группы)</t>
  </si>
  <si>
    <t>МБДОУ детский сад № 1 "Родничок" г. Охи</t>
  </si>
  <si>
    <t>МБДОУ детский сад № 2 "Солнышко" г. Охи</t>
  </si>
  <si>
    <t>МБДОУ детский сад № 5 "Звездочка" г. Охи</t>
  </si>
  <si>
    <t>МБДОУ детский сад № 7 "Журавушка" г. Охи</t>
  </si>
  <si>
    <t>МБДОУ детский сад № 10 "Золушка" г. Охи</t>
  </si>
  <si>
    <t>МБДОУ детский сад № 20 "Снегурочка" г. Охи</t>
  </si>
  <si>
    <t>МБОУ СОШ с.Тунгор (дошкольные группы)</t>
  </si>
  <si>
    <t>СШИ с. Некрасовка (дошкольные группы)</t>
  </si>
  <si>
    <t xml:space="preserve">МБДОУ детский сад № 1 «Солнышко» г.Холмска </t>
  </si>
  <si>
    <t xml:space="preserve">МБДОУ детский сад № 2 "Сказка"  г. Холмска </t>
  </si>
  <si>
    <t xml:space="preserve">МБДОУ детский сад №5 "Радуга" г.Холмска </t>
  </si>
  <si>
    <t xml:space="preserve">МБДОУ детский сад № 6 "Ромашка" г. Холмска </t>
  </si>
  <si>
    <t xml:space="preserve">МБДОУ детский сад № 7 "Улыбка г. Холмска </t>
  </si>
  <si>
    <t xml:space="preserve">МБДОУ детский сад № 8 «Золотой ключик» г.Холмска </t>
  </si>
  <si>
    <t xml:space="preserve">МБДОУ детский сад № 9 "Дружба" г. Холмска </t>
  </si>
  <si>
    <t xml:space="preserve">МБДОУ детский сад "Теремок" г. Холмска </t>
  </si>
  <si>
    <t xml:space="preserve">МБДОУ детский сад «Золушка» г. Холмска </t>
  </si>
  <si>
    <t xml:space="preserve">МБДОУ детский сад № 28 "Рябинка" с. Чехов </t>
  </si>
  <si>
    <t xml:space="preserve">МБДОУ детский сад № 3 "Родничок" с.Правда </t>
  </si>
  <si>
    <t xml:space="preserve">МБДОУ детский сад № 32 «Ручеек» с.Костромское </t>
  </si>
  <si>
    <t xml:space="preserve">МБДОУ детский сад № 39 «Петушок» с.Чапланово </t>
  </si>
  <si>
    <t xml:space="preserve">МБДОУ детский сад № 4 "Маячок" с. Яблочное </t>
  </si>
  <si>
    <t>ООШ с. Пионеры" (Дошкольные группы)</t>
  </si>
  <si>
    <t>МБДОУ детский сад комбинированного вида № 1 "Дружные ребята" г. Поронайска</t>
  </si>
  <si>
    <t>МБДОУ детский сад комбинированного вида № 2 "Кораблик" г. Поронайска</t>
  </si>
  <si>
    <t>МБДОУ детский сад №4 "Ивушка" с. Леонидово</t>
  </si>
  <si>
    <t>МБДОУ детский сад комбинированного вида №5 "Сказка" г. Поронайска</t>
  </si>
  <si>
    <t>МБДОУ детский сад № 7 «Дельфин»  п.(Вахрушев)</t>
  </si>
  <si>
    <t>МБДОУ детский сад комбинированного вида № 8 г. Поронайска</t>
  </si>
  <si>
    <t>МБДОУ детский сад № 34 "Морячок" г.Поронайска</t>
  </si>
  <si>
    <t>МБДОУ детский сад № 12 "Аленушка" с.Восток</t>
  </si>
  <si>
    <t xml:space="preserve">МКОУ СОШ с Гастелло (дошкольные группы) </t>
  </si>
  <si>
    <t>МКОУ СОШ с. Малиновка (дошкольные группы)</t>
  </si>
  <si>
    <t xml:space="preserve">МБДОУ детский сад №1 "Улыбка" пгт. Смирных  </t>
  </si>
  <si>
    <t>МБДОУ детский сад № 17 "Солнышко" пгт. Смирных</t>
  </si>
  <si>
    <t>МБДОУ детский сад " Островок" пгт. Смирных</t>
  </si>
  <si>
    <t>МБОУ СОШ  с. Онор (дошкольные группы)</t>
  </si>
  <si>
    <t>МБОУ СОШ с. Первомайск (дошкольные группы)</t>
  </si>
  <si>
    <t xml:space="preserve">МБДОУ детский сад № 3 "Малыш" г.Томари </t>
  </si>
  <si>
    <t xml:space="preserve">МБДОУ детский сад № 7 "Сказка" г.Томари </t>
  </si>
  <si>
    <t>МБОУ СОШ с. Пензенское (дошкольные группы)</t>
  </si>
  <si>
    <t>МБОУ СОШ с. Красногорск (дошкольные группы)</t>
  </si>
  <si>
    <t xml:space="preserve">МБДОУ детский сад № 4 "Теремок" с. Красногорск </t>
  </si>
  <si>
    <t>МБДОУ "Детский сад № 1" пгт.Тымовское</t>
  </si>
  <si>
    <t>МБДОУ "Детский сад № 3" пгт.Тымовское</t>
  </si>
  <si>
    <t>МБДОУ Детский сад № 5 пгт.Тымовское</t>
  </si>
  <si>
    <t>МБДОУ "Детский сад № 6 пгт.Тымовское"</t>
  </si>
  <si>
    <t>МБДОУ Детский сад с.Адо-Тымово</t>
  </si>
  <si>
    <t>МБДОУ детский сад с.Ясное</t>
  </si>
  <si>
    <t xml:space="preserve">МБОУ Начальная школа-детский сад с. Красная Тымь (дошкольные группы) </t>
  </si>
  <si>
    <t xml:space="preserve">МБОУ Начальная школа-детский сад с. Чир-Унвд (дошкольные группы) </t>
  </si>
  <si>
    <t>МБДОУ  детский сад № 8 г.Шахтерск</t>
  </si>
  <si>
    <t>МБДОУ  детский сад № 14 г. Шахтерска</t>
  </si>
  <si>
    <t>МБДОУ детский сад № 15 г.Шахтерска</t>
  </si>
  <si>
    <t>МБДОУ детский сад № 1 г.Углегорск</t>
  </si>
  <si>
    <t>МБДОУ  детский сад № 26 г.Углегорска</t>
  </si>
  <si>
    <t>МБДОУ  детский сад № 22 с.Бошняково</t>
  </si>
  <si>
    <t>МБДОУ детский сад № 2 с. Краснополье</t>
  </si>
  <si>
    <t>МБОУ СОШ с.Поречье (Дошкольные группы)</t>
  </si>
  <si>
    <t>МБОУ СОШ с. Лесогорское (дошкольные группы)</t>
  </si>
  <si>
    <t>МБДОУ  детский сад "Ромашка" пгт. Ю-Курильска</t>
  </si>
  <si>
    <t>МБДОУ   детский сад «Рыбка» пгт. Ю-Курильска</t>
  </si>
  <si>
    <t>МБДОУ детский сад "Звездочка" пгт. Ю-Курильска</t>
  </si>
  <si>
    <t>МБДОУ детский сад "Солнышко" пгт. Ю-Курильска</t>
  </si>
  <si>
    <t>МБДОУ "д/с"Островок" пгт. Ю-Курильска</t>
  </si>
  <si>
    <t>МБДОУ -детский сад «Белочка» пгт. Ю-Курильска</t>
  </si>
  <si>
    <t>МБДОУ детский сад "Аленка" пгт. Ю-Курильска</t>
  </si>
  <si>
    <t>МБДОУ детский сад компенсирующего вида № 6 г. Южно-Сахалинска</t>
  </si>
  <si>
    <t>МБДОУ детский сад комбинированного вида № 10 «Росинка» г. Южно-Сахалинска</t>
  </si>
  <si>
    <t>МБДОУ детский сад общеразвивающего вида № 12 «Лесная сказка» г. Южно-Сахалинска</t>
  </si>
  <si>
    <t>МБДОУ детский сад № 13 «Колокольчик» г. Южно-Сахалинска</t>
  </si>
  <si>
    <t>МБДОУ детский сад № 15 «Берёзка» г. Южно-Сахалинска</t>
  </si>
  <si>
    <t>МБДОУ детский сад комбинированного вида № 18 «Гармония» г. Южно-Сахалинска</t>
  </si>
  <si>
    <t>МБДОУ детский сад общеразвивающего вида № 21 «Кораблик» города Южно-Сахалинска</t>
  </si>
  <si>
    <t>МБДОУ детский сад общеразвивающего вида № 22 «Ивушка» г. Южно-Сахалинска</t>
  </si>
  <si>
    <t>МБДОУ № 26 детский сад «Островок» г. Южно-Сахалинска</t>
  </si>
  <si>
    <t>МБДОУ детский сад общеразвивающего вида № 28 «Матрешка» г. Южно-Сахалинска</t>
  </si>
  <si>
    <t>МБДОУ детский сад № 29 «Василёк» г. Южно-Сахалинска</t>
  </si>
  <si>
    <t>МБДОУ детский сад № 33 «Дюймовочка» г. Южно-Сахалинска</t>
  </si>
  <si>
    <t>МБДОУ детский сад компенсирующего вида № 37 «Одуванчик» г. Южно-Сахалинска</t>
  </si>
  <si>
    <t>МБДОУ детский сад № 40 «Теремок» с. Синегорск</t>
  </si>
  <si>
    <t>МБДОУ детский сад присмотра и оздоровления  № 41 «Звездочка» г. Южно-Сахалинска</t>
  </si>
  <si>
    <t>МАОУ детский сад общеразвивающего вида № 47 «Ягодка» г. Южно-Сахалинска</t>
  </si>
  <si>
    <t>МБДОУ детский сад общеразвивающего вида № 50 «Карусель» г. Южно-Сахалинска</t>
  </si>
  <si>
    <t>МБДОУ детский сад общеразвивающего вида № 54 «Белоснежка» г. Южно-Сахалинска</t>
  </si>
  <si>
    <t>МБДОУ детский сад № 58 «Ручеек» с. Дальнее</t>
  </si>
  <si>
    <t>МКОУ ООШ с.Виахту (дошкольные группы)</t>
  </si>
  <si>
    <t>Кол-во родителей</t>
  </si>
  <si>
    <t>% воспитанников, у которых введён хотя бы один родитель</t>
  </si>
  <si>
    <t>Показатель 6
 (0-1-2)</t>
  </si>
  <si>
    <t>Количество внешних обращений к системе родителей</t>
  </si>
  <si>
    <t>Количество внешних обращений к системе сотрудников</t>
  </si>
  <si>
    <t>МБОУ СОШ с. Победино (дошкольные группы в с.Рощино)</t>
  </si>
  <si>
    <t>МБДОУ детский сад №1 «Остров детства» с. Ильинское</t>
  </si>
  <si>
    <t>Д/с "Морячок" г.Поронайска</t>
  </si>
  <si>
    <t>Д/с «Северянка» г. Северо-Курильска</t>
  </si>
  <si>
    <t xml:space="preserve">Д/с № 3 "Малыш" г.Томари </t>
  </si>
  <si>
    <t xml:space="preserve">Д/с № 7 "Сказка" г.Томари </t>
  </si>
  <si>
    <t>Д/с № 5 пгт.Тымовское</t>
  </si>
  <si>
    <t>Д/с № 6 пгт.Тымовское</t>
  </si>
  <si>
    <t>Д/с № 1 пгт.Тымовское</t>
  </si>
  <si>
    <t>Д/с № 26 г.Углегорска</t>
  </si>
  <si>
    <t>Д/с № 1 г.Углегорск</t>
  </si>
  <si>
    <t xml:space="preserve">Д/с № 1 «Солнышко» г.Холмска </t>
  </si>
  <si>
    <t xml:space="preserve">Д/с № 8 «Золотой ключик» г.Холмска </t>
  </si>
  <si>
    <t xml:space="preserve">Д/с №5 "Радуга" г.Холмска </t>
  </si>
  <si>
    <t>Сокращенное название ДОО</t>
  </si>
  <si>
    <t>Д/с № 3 «Теремок» г. А-Сахалинский</t>
  </si>
  <si>
    <t>Д/с № 1 «Светлячок» г. А-Сахалинский</t>
  </si>
  <si>
    <t>Д/с № 4 "Улыбка" г. А-Сахалинский</t>
  </si>
  <si>
    <t>Д/с  № 3 «Рябинка» г.Анива</t>
  </si>
  <si>
    <t>Д/с №7 "Росинка" г.Анива</t>
  </si>
  <si>
    <t>Д/с  № 1 им.Ю.А.Гагарина г.Анива</t>
  </si>
  <si>
    <t>Д/с № 2  «Аленький цветочек» г.Макарова</t>
  </si>
  <si>
    <t>Д/с № 22 с.Бошняково Угл.р-на</t>
  </si>
  <si>
    <t>Д/с № 8 г.Шахтерск Угл.р-на</t>
  </si>
  <si>
    <t>Д/с № 15 г.Шахтерска Угл.р-на</t>
  </si>
  <si>
    <t>Д/с «Дюймовочка" с.Стародубское Долин.р-на</t>
  </si>
  <si>
    <t>Д/с «Тополек» с.Покровка Долин.р-на</t>
  </si>
  <si>
    <t>Д/с «Родничок» с.Быков Долин.р-на</t>
  </si>
  <si>
    <t>Д/с № 12 "Аленушка" с.Восток Порон.р-на</t>
  </si>
  <si>
    <t>Д/с с.Ясное Тымов.р-на</t>
  </si>
  <si>
    <t>Д/с с.Воскресеновка Тымов.р-на</t>
  </si>
  <si>
    <t>Д/с с.Адо-Тымово Тымов.р-на</t>
  </si>
  <si>
    <t>Д/с № 3 "Солнышко" г.Долинск</t>
  </si>
  <si>
    <t>Д/с № 7 "Чебурашка" г.Долинск</t>
  </si>
  <si>
    <t>Д/с № 2 "Сказка" г.Долинск</t>
  </si>
  <si>
    <t>Д/с "Улыбка" г.Долинск</t>
  </si>
  <si>
    <t>Д/с «Росинка» с.Сокол Долин.р-на</t>
  </si>
  <si>
    <t>Д/с «Малыш» с.Углезаводск Долин.р-на</t>
  </si>
  <si>
    <t>Д/с № 4 «Теремок» с.Новотроицкое Анив.р-на</t>
  </si>
  <si>
    <t>Д/с № 5 «Берёзка» с.Таранай Анив.р-на</t>
  </si>
  <si>
    <t>Д/с № 2 «Колокольчик» с.Троицкое Анив.р-на</t>
  </si>
  <si>
    <t>ДГ ООШ с.Виахту  А-Сахал. р-на</t>
  </si>
  <si>
    <t>ДГ СОШ № 3 с.Огоньки Анив.р-на</t>
  </si>
  <si>
    <t>ДГ НОШ № 7" с. Успенское Анив.р-на</t>
  </si>
  <si>
    <t>ДГ СОШ с. Советское Долин.р-на</t>
  </si>
  <si>
    <t>ДГ СОШ с.Взморье" Долин.р-на</t>
  </si>
  <si>
    <t>Д/с № 14 «Родничок» с.Соловьёвка Корс.р-на</t>
  </si>
  <si>
    <t>Д/с  № 17 с.Озёрское Корс.р-на</t>
  </si>
  <si>
    <t>Д/с № 2 «Аленький цветочек» г.Корсаков</t>
  </si>
  <si>
    <t>Д/с № 23 «Золотой петушок» г.Корсаков</t>
  </si>
  <si>
    <t>Д/с № 28 г.Корсаков</t>
  </si>
  <si>
    <t>Д/с № 3 «Ромашка» г.Корсаков</t>
  </si>
  <si>
    <t>Д/с № 30 «Кораблик» г.Корсаков</t>
  </si>
  <si>
    <t>Д/с «Тополек» с.Чапаево Корс.р-на</t>
  </si>
  <si>
    <t>Д/с  № 7 «Солнышко» г.Корсаков</t>
  </si>
  <si>
    <t>Д/с № 8 г.Корсаков</t>
  </si>
  <si>
    <t>Д/с № 11 «Колокольчик» г.Корсаков</t>
  </si>
  <si>
    <t>Д/с № 25 «Золотая рыбка» г.Корсаков</t>
  </si>
  <si>
    <t xml:space="preserve"> ДГ СОШ с.Новиково Корс.р-на</t>
  </si>
  <si>
    <t>Д/с № 12 «Теремок» г.Корсаков</t>
  </si>
  <si>
    <t>ДГ МБОУ СОШ с.Горячие Ключи Курил.р-на</t>
  </si>
  <si>
    <t>Д/с "Алёнушка" г.Курильска</t>
  </si>
  <si>
    <t>Д/с "Золотая рыбка" с.Рейдово Курил.р-на</t>
  </si>
  <si>
    <t>Д/с "Аленький цветочек" с.Буревесника Курил.р-на</t>
  </si>
  <si>
    <t>ДГ МБОУ НОШ с.Поречье Макар.р-на</t>
  </si>
  <si>
    <t>ДГ ООШ с. Восточное Макар.р-на</t>
  </si>
  <si>
    <t>Д/с № 11 «Аленький цветочек» г.Невельска</t>
  </si>
  <si>
    <t>Д/с № 16 «Малышка» г.Невельска</t>
  </si>
  <si>
    <t>Д/с № 5 "Солнышко" г.Невельска</t>
  </si>
  <si>
    <t>ДГ СОШ с.Шебунино Невел.р-на</t>
  </si>
  <si>
    <t>Д/с № 2 «Журавушка» г.Невельска</t>
  </si>
  <si>
    <t>Д/с № 9 "Березка" пгт.Ноглики</t>
  </si>
  <si>
    <t>Д/с №1 "Светлячок" пгт.Ноглики</t>
  </si>
  <si>
    <t>Д/с № 11 "Сказка" пгт.Ноглики</t>
  </si>
  <si>
    <t>ДГ СОШ с.Ныш Ноглик.р-на</t>
  </si>
  <si>
    <t>Д/с № 7 "Островок" пгт.Ноглики</t>
  </si>
  <si>
    <t>ДГ СОШ №1 п.Ноглики</t>
  </si>
  <si>
    <t xml:space="preserve">Д/с  № 2 "Ромашка" пгт.Ноглики </t>
  </si>
  <si>
    <t>ДГ СОШ с. Вал Ноглик.р-на</t>
  </si>
  <si>
    <t>Д/с № 1 "Родничок" г.Охи</t>
  </si>
  <si>
    <t>Д/с № 10 "Золушка" г.Охи</t>
  </si>
  <si>
    <t>ДГ СШИ с.Некрасовка Охин.р-на</t>
  </si>
  <si>
    <t>Д/с № 20 "Снегурочка" г.Охи</t>
  </si>
  <si>
    <t>Д/с № 7 "Журавушка" г.Охи</t>
  </si>
  <si>
    <t>ДГ СОШ с.Тунгор Охин.р-на</t>
  </si>
  <si>
    <t>Д/с № 5 "Звездочка" г.Охи</t>
  </si>
  <si>
    <t>Д/с № 2 "Солнышко" г.Охи</t>
  </si>
  <si>
    <t>Д/с № 1 "Дружные ребята" г.Поронайска</t>
  </si>
  <si>
    <t>Д/с № 2 "Кораблик" г.Поронайска</t>
  </si>
  <si>
    <t>ДГ СОШ с.Гастелло Порон.р-на</t>
  </si>
  <si>
    <t>Д/с № 4 "Ивушка" с.Леонидово Порон.р-на</t>
  </si>
  <si>
    <t>Д/с № 7 «Дельфин» п.Вахрушев Порон.р-на</t>
  </si>
  <si>
    <t>ДГ СОШ с. Малиновка Порон.р-на</t>
  </si>
  <si>
    <t>Д/с № 5 "Сказка" г.Поронайска</t>
  </si>
  <si>
    <t>Д/с № 8 г.Поронайска</t>
  </si>
  <si>
    <t>Д/с «Северянка» г.Северо-Курильска</t>
  </si>
  <si>
    <t>ДГ СОШ с.Онор Смирн.р-на</t>
  </si>
  <si>
    <t>ДГ СОШ с. Победино</t>
  </si>
  <si>
    <t>Д/с " Островок" пгт.Смирных</t>
  </si>
  <si>
    <t xml:space="preserve">Д/с № 1 "Улыбка" пгт.Смирных  </t>
  </si>
  <si>
    <t>ДГ СОШ с.Первомайск Смирн.р-на</t>
  </si>
  <si>
    <t>Д/с № 17 "Солнышко" пгт.Смирных</t>
  </si>
  <si>
    <t>Д/с № 1 «Остров детства» с.Ильинское Томар.р-на</t>
  </si>
  <si>
    <t>ДГ СОШ с.Красногорск Томар.р-на</t>
  </si>
  <si>
    <t>Д/с № 4 "Теремок" с.Красногорск Томар.р-на</t>
  </si>
  <si>
    <t>ДГ СОШ с.Пензенское Томар.р-на</t>
  </si>
  <si>
    <t>Д/с № 3 пгт.Тымовское</t>
  </si>
  <si>
    <t>Д/с № 2 с.Краснополье Угл.р-на</t>
  </si>
  <si>
    <t>Д/с № 3 "Радуга" г.Углегорска</t>
  </si>
  <si>
    <t>ДГ СОШ с.Лесогорское Угл.р-на</t>
  </si>
  <si>
    <t>ДГ СОШ с.Поречье Угл.р-на</t>
  </si>
  <si>
    <t>Д/с № 14 г.Шахтерска Угл.р-на</t>
  </si>
  <si>
    <t xml:space="preserve">Д/с № 2 "Сказка"  г.Холмска </t>
  </si>
  <si>
    <t>Д/с № 28 "Рябинка" с.Чехов Холм.р-на</t>
  </si>
  <si>
    <t>Д/с № 39 «Петушок» с.Чапланово Холм.р-на</t>
  </si>
  <si>
    <t>Д/с № 4 "Маячок" с.Яблочное Холм.р-на</t>
  </si>
  <si>
    <t xml:space="preserve">Д/с № 6 "Ромашка" г.Холмска </t>
  </si>
  <si>
    <t xml:space="preserve">Д/с № 9 "Дружба" г.Холмска </t>
  </si>
  <si>
    <t>ДГ ООШ с. Пионеры Холм.р-на</t>
  </si>
  <si>
    <t xml:space="preserve">Д/с «Золушка» г.Холмска </t>
  </si>
  <si>
    <t xml:space="preserve">Д/с № 7 "Улыбка г.Холмска </t>
  </si>
  <si>
    <t>Д/с № 32 «Ручеек» с.Костромское Холм.р-на</t>
  </si>
  <si>
    <t xml:space="preserve">Д/с "Теремок" г.Холмска </t>
  </si>
  <si>
    <t>Д/с № 3 "Родничок" с.Правда Холм.р-на</t>
  </si>
  <si>
    <t>Д/с "Солнышко" пгт.Ю-Курильска</t>
  </si>
  <si>
    <t>Д/с «Белочка» пгт.Ю-Курильска</t>
  </si>
  <si>
    <t>Д/с "Аленка" пгт.Ю-Курильска</t>
  </si>
  <si>
    <t>Д/с "Ромашка" пгт.Ю-Курильска</t>
  </si>
  <si>
    <t>Д/с "Звездочка" пгт.Ю-Курильска</t>
  </si>
  <si>
    <t>Д/с "Островок" пгт.Ю-Курильска</t>
  </si>
  <si>
    <t>Д/с «Рыбка» пгт.Ю-Курильска</t>
  </si>
  <si>
    <t>Д/с № 13 «Колокольчик» г.Ю-Сах.</t>
  </si>
  <si>
    <t>Д/с № 17 «Огонёк» г.Ю-Сах.</t>
  </si>
  <si>
    <t>Д/с № 29 «Василёк» г.Ю-Сах.</t>
  </si>
  <si>
    <t>Д/с № 3 «Золотой ключик» г.Ю-Сах.</t>
  </si>
  <si>
    <t>Д/с № 31 «Аистенок» г.Ю-Сах.</t>
  </si>
  <si>
    <t>Д/с № 34 «Искорка» с.Березняки</t>
  </si>
  <si>
    <t>Д/с № 40 «Теремок» с.Синегорск</t>
  </si>
  <si>
    <t>Д/с  № 41 «Звездочка» г.Ю-Сах.</t>
  </si>
  <si>
    <t>Д/с № 43 «Светлячок» г.Ю-Сах.</t>
  </si>
  <si>
    <t>Д/с № 49 «Ласточка» г.Ю-Сах.</t>
  </si>
  <si>
    <t>Д/с № 54 «Белоснежка» г.Ю-Сах.</t>
  </si>
  <si>
    <t>Д/с № 58 «Ручеек» с.Дальнее</t>
  </si>
  <si>
    <t>Д/с № 8 «Журавлёнок» г.Ю-Сах.</t>
  </si>
  <si>
    <t>Д/с № 9 «Чебурашка» г.Ю-Сах.</t>
  </si>
  <si>
    <t>Д/с № 19 «Аленушка» г.Ю-Сах.</t>
  </si>
  <si>
    <t>Д/с № 2 «Березка» г.Ю-Сах.</t>
  </si>
  <si>
    <t>Д/с № 1 «Загадка» г.Ю-Сах.</t>
  </si>
  <si>
    <t>Д/с № 15 «Берёзка» г.Ю-Сах.</t>
  </si>
  <si>
    <t>Д/с № 18 «Гармония» г.Ю-Сах.</t>
  </si>
  <si>
    <t>Д/с № 28 «Матрешка» г.Ю-Сах.</t>
  </si>
  <si>
    <t>Д/с № 30 «Улыбка» г.Ю-Сах.</t>
  </si>
  <si>
    <t>Д/с № 38 «Лучик» г.Ю-Сах.</t>
  </si>
  <si>
    <t>Д/с № 46 «Жемчужина» г.Ю-Сах.</t>
  </si>
  <si>
    <t>Д/с № 6 г.Ю-Сах.</t>
  </si>
  <si>
    <t>Д/с № 24 «Солнышко» г.Ю-Сах.</t>
  </si>
  <si>
    <t>Д/с № 47 «Ягодка» г.Ю-Сах.</t>
  </si>
  <si>
    <t>Д/с № 5 «Полянка» г.Ю-Сах.</t>
  </si>
  <si>
    <t>Д/с № 10 «Росинка» г.Ю-Сах.</t>
  </si>
  <si>
    <t>Д/с № 21 «Кораблик» г.Ю-Сах.</t>
  </si>
  <si>
    <t>Д/с № 42 «Черёмушки» г.Ю-Сах.</t>
  </si>
  <si>
    <t>Д/с № 44 «Незабудка» г.Ю-Сах.</t>
  </si>
  <si>
    <t>Д/с № 48 «Малыш» г.Ю-Сах.</t>
  </si>
  <si>
    <t>Д/с № 14 «Рябинка» г.Ю-Сах.</t>
  </si>
  <si>
    <t>Д/с № 26 «Островок» г.Ю-Сах.</t>
  </si>
  <si>
    <t>Д/с № 37 «Одуванчик» г.Ю-Сах.</t>
  </si>
  <si>
    <t>Д/с № 57 «Бусинка» с.Дальнее</t>
  </si>
  <si>
    <t>Д/с № 33 «Дюймовочка» г.Ю-Сах.</t>
  </si>
  <si>
    <t>Д/с № 4 «Лебедушка» г.Ю-Сах.</t>
  </si>
  <si>
    <t>Д/с № 12 «Лесная сказка» г.Ю-Сах.</t>
  </si>
  <si>
    <t>Д/с № 27 «Зарничка» г.Ю-Сах.</t>
  </si>
  <si>
    <t>Д/с № 36 «Мальвина» г.Ю-Сах.</t>
  </si>
  <si>
    <t>Д/с № 25 «Русалочка» г.Ю-Сах.</t>
  </si>
  <si>
    <t>Д/с № 35 «Сказка» г.Ю-Сах.</t>
  </si>
  <si>
    <t>Д/с № 50 «Карусель» г.Ю-Сах.</t>
  </si>
  <si>
    <t>Д/с № 20 «Красная шапочка» г.Ю-Сах.</t>
  </si>
  <si>
    <t>Д/с № 22 «Ивушка» г.Ю-Сах.</t>
  </si>
  <si>
    <t>Д/с № 39 «Радуга» г.Ю-Сах.</t>
  </si>
  <si>
    <t>Д/с № 45 «Семицветик» г.Ю-Сах.</t>
  </si>
  <si>
    <t>Д/с № 32 «Буратино» г.Ю-Сах.</t>
  </si>
  <si>
    <t>Д/с № 11 «Ромашка» г.Ю-Сах.</t>
  </si>
  <si>
    <t>ДГ НШ-д/с с.Чир-Унвд Тымов.р-на</t>
  </si>
  <si>
    <t>ДГ НШ-д/с с.Красная Тымь Тымов.р-на</t>
  </si>
  <si>
    <t>МАДОУ № 9 "Зеленый остров" (Новотроицкое)</t>
  </si>
  <si>
    <t>Д/с № 9 "Зеленый остров" с.Новотроицкое</t>
  </si>
  <si>
    <t>ДГ СОШ с.Арги-Паги Тымов.р-на</t>
  </si>
  <si>
    <t>МБОУ СОШ  "Детский сад с.Арги-Паги" (дошкольные группы)</t>
  </si>
  <si>
    <t>ДГ СОШ с.Кировское Тымов.р-на</t>
  </si>
  <si>
    <t>МКОУ ООШ с. Виахту</t>
  </si>
  <si>
    <t>МБОУ СОШ с. Взморье</t>
  </si>
  <si>
    <t>МБОУ СОШ с. Советское</t>
  </si>
  <si>
    <t>МАОУ «СОШ с. Новиково»</t>
  </si>
  <si>
    <t>МБОУ "НОШ с. Поречье"</t>
  </si>
  <si>
    <t>МБОУ СОШ № 1 пгт.Ноглики</t>
  </si>
  <si>
    <t>МБОУ СОШ с.Вал</t>
  </si>
  <si>
    <t>МБОУ СОШ с.Ныш</t>
  </si>
  <si>
    <t>МБОУ школа-интернат с. Некрасовка им. П. Г. Чайка</t>
  </si>
  <si>
    <t>МБОУ СОШ с.Буюклы</t>
  </si>
  <si>
    <t>МБОУ СОШ с.Первомайск</t>
  </si>
  <si>
    <t>МБОУ "Начальная школа - детский сад с. Чир-Унвд"</t>
  </si>
  <si>
    <t>МБОУ "Начальная школа-детский сад с. Красная Тымь"</t>
  </si>
  <si>
    <t>МБОУ СОШ с.Kировское</t>
  </si>
  <si>
    <t>МБОУ СОШ с.Лесогорское</t>
  </si>
  <si>
    <t>МБОУ ООШ с.Пионеры</t>
  </si>
  <si>
    <t>МАДОУ №45 «Семицветик» г. Южно-Сахалинска</t>
  </si>
  <si>
    <t>МБДОУ СОШ  с. Кировское (дошкольные группы)</t>
  </si>
  <si>
    <t>Д/с № 56 «Лукоморье» г.Ю-Сах.</t>
  </si>
  <si>
    <t>МАДОУ № 9 "Зеленый остров"</t>
  </si>
  <si>
    <t>МБДОУ «Детский сад № 1 им. Ю.А. Гагарина»</t>
  </si>
  <si>
    <t>МБДОУ № 2 «Колокольчик» с. Троицкое</t>
  </si>
  <si>
    <t>МБДОУ № 5 «Берёзка» с. Таранай</t>
  </si>
  <si>
    <t>МБДОУ № 6 «Радуга» с. Троицкое</t>
  </si>
  <si>
    <t>МБДОУ № 7 «Росинка» г. Анива</t>
  </si>
  <si>
    <t>МБДОУ № 8 «Сказка» г. Анива</t>
  </si>
  <si>
    <t>МБДОУ №3 «Рябинка» г. Анива</t>
  </si>
  <si>
    <t>МБДОУ детский сад «Алёнушка»</t>
  </si>
  <si>
    <t>МБДОУ «Детский сад №1 «Солнышко» г. Макарова»</t>
  </si>
  <si>
    <t>МБДОУ «Детский сад №2 «Аленький цветочек» г. Макарова»</t>
  </si>
  <si>
    <t>МБОУ "СОШ с. Новое"</t>
  </si>
  <si>
    <t>МБДОУ детский сад №3 «Малыш» г. Томари Сахалинской области</t>
  </si>
  <si>
    <t>МБДОУ детский сад №7 «Сказка» г. Томари Сахалинской области</t>
  </si>
  <si>
    <t>МБДОУ "Детский сад № 1 пгт. Тымовское"</t>
  </si>
  <si>
    <t>МБДОУ "Детский сад № 6 пгт. Тымовское"</t>
  </si>
  <si>
    <t>МБДОУ Детский сад № 3 пгт. Тымовское</t>
  </si>
  <si>
    <t>МБДОУ Детский сад № 5 пгт. Тымовское</t>
  </si>
  <si>
    <t>МБДОУ Детский сад с. Адо-Тымово</t>
  </si>
  <si>
    <t>МБДОУ Детский сад с. Воскресеновка</t>
  </si>
  <si>
    <t>МБДОУ Детский сад с. Ясное</t>
  </si>
  <si>
    <t>МБДОУ детский сад №1 "Солнышко" г. Холмска</t>
  </si>
  <si>
    <t>МБДОУ "Детский сад "Солнышко"</t>
  </si>
  <si>
    <t>МБДОУ детский сад "Аленка"</t>
  </si>
  <si>
    <t>МБДОУ детский сад "Белочка"</t>
  </si>
  <si>
    <t>МБДОУ детский сад "Звездочка"</t>
  </si>
  <si>
    <t>МБДОУ детский сад "Ромашка"</t>
  </si>
  <si>
    <t>МБДОУ детский сад "Рыбка"</t>
  </si>
  <si>
    <t>МБДОУ Детский сад «Островок»</t>
  </si>
  <si>
    <t>МБДОУ детский сад № 1 "Родничок»" г. Охи</t>
  </si>
  <si>
    <t>МБДОУ детский сад № 5 «Звездочка" г. Охи</t>
  </si>
  <si>
    <t>МБДОУ детский сад № 8 "Буратино" г. Оха</t>
  </si>
  <si>
    <t>МАДОУ «Детский сад № 11 «Колокольчик»</t>
  </si>
  <si>
    <t>МАДОУ «Детский сад № 12 «Теремок»</t>
  </si>
  <si>
    <t>МАДОУ «Детский сад № 14 «Родничок»</t>
  </si>
  <si>
    <t>МАДОУ «Детский сад № 17 с. Озёрское»</t>
  </si>
  <si>
    <t>МАДОУ «Детский сад № 2 «Аленький цветочек»</t>
  </si>
  <si>
    <t>МАДОУ «Детский сад № 23 «Золотой петушок»</t>
  </si>
  <si>
    <t>МАДОУ «Детский сад № 25»</t>
  </si>
  <si>
    <t>МАДОУ «Детский сад № 28»</t>
  </si>
  <si>
    <t>МАДОУ «Детский сад № 3 «Ромашка»</t>
  </si>
  <si>
    <t>МАДОУ «Детский сад № 30 «Кораблик»</t>
  </si>
  <si>
    <t>МАДОУ «Детский сад № 7 «Солнышко»</t>
  </si>
  <si>
    <t>МАДОУ «Детский сад № 8»</t>
  </si>
  <si>
    <t>МБДОУ № 7 "Дельфин" п. Вахрушев</t>
  </si>
  <si>
    <t>МБДОУ №1 "Дружные ребята" г.Поронайска</t>
  </si>
  <si>
    <t>МБДОУ №34 "Морячок" г.Поронайск</t>
  </si>
  <si>
    <t>МБДОУ №4 "Ивушка"</t>
  </si>
  <si>
    <t>МБДОУ № 7 «Малыш» г. Углегорска</t>
  </si>
  <si>
    <t>МАДОУ № 4 «Лебедушка» г.Южно-Сахалинска</t>
  </si>
  <si>
    <t>МАДОУ №1 «Загадка» г. Южно-Сахалинска</t>
  </si>
  <si>
    <t>МАДОУ №11 «Ромашка» г. Южно-Сахалинска</t>
  </si>
  <si>
    <t>МАДОУ №14 «Рябинка» г. Южно-Сахалинска</t>
  </si>
  <si>
    <t>МАДОУ №17 "Огонек" г.Южно-Сахалинска</t>
  </si>
  <si>
    <t>МАДОУ №19 «Аленушка» г. Южно-Сахалинска</t>
  </si>
  <si>
    <t>МАДОУ №2 «Березка» г. Южно-Сахалинска</t>
  </si>
  <si>
    <t>МАДОУ №20 «Красная шапочка» г. Южно-Сахалинска</t>
  </si>
  <si>
    <t>МАДОУ №24 «Солнышко» г. Южно-Сахалинска</t>
  </si>
  <si>
    <t>МАДОУ №25 «Русалочка» г. Южно-Сахалинска</t>
  </si>
  <si>
    <t>МАДОУ №27 «Зарничка» г .Южно-Сахалинска</t>
  </si>
  <si>
    <t>МАДОУ №3 «Золотой ключик» г.Южно-Сахалинска</t>
  </si>
  <si>
    <t>МАДОУ №30 «Улыбка» г. Южно-Сахалинска</t>
  </si>
  <si>
    <t>МАДОУ №31 «Аистенок» г. Южно-Сахалинска</t>
  </si>
  <si>
    <t>МАДОУ №34 «Искорка» с.Березняки</t>
  </si>
  <si>
    <t>МАДОУ №35 «Сказка» г. Южно-Сахалинска</t>
  </si>
  <si>
    <t>МАДОУ №36 «Мальвина» г. Южно-Сахалинска</t>
  </si>
  <si>
    <t>МАДОУ №38 «Лучик» г. Южно-Сахалинска</t>
  </si>
  <si>
    <t>МАДОУ №39 "Радуга" г. Южно-Сахалинска</t>
  </si>
  <si>
    <t>МАДОУ №42 «Черёмушки» г. Южно-Сахалинска</t>
  </si>
  <si>
    <t>МАДОУ №43 «Светлячок» г. Южно-Сахалинска</t>
  </si>
  <si>
    <t>МАДОУ №44 «Незабудка» г.Южно-Сахалинска</t>
  </si>
  <si>
    <t>МАДОУ №46 «Жемчужина» г. Южно-Сахалинска</t>
  </si>
  <si>
    <t>МАДОУ №48 «Малыш» г.Южно-Сахалинска</t>
  </si>
  <si>
    <t>МАДОУ №49 «Ласточка» г. Южно-Сахалинска</t>
  </si>
  <si>
    <t>МАДОУ №5 «Полянка»» г. Южно-Сахалинска</t>
  </si>
  <si>
    <t>МАДОУ №55 "Веснушка" г.Южно-Сахалинска</t>
  </si>
  <si>
    <t>МАДОУ №57 "Бусинка" с.Дальнее</t>
  </si>
  <si>
    <t>МАДОУ №8 «Журавленок» города Южно-Сахалинска</t>
  </si>
  <si>
    <t>МАДОУ №9 «Чебурашка» г.Южно-Сахалинска</t>
  </si>
  <si>
    <t>МБДОУ №29 «Василёк» г. Южно-Сахалинска</t>
  </si>
  <si>
    <t>МБДОУ №32 «Буратино» г. Южно-Сахалинска</t>
  </si>
  <si>
    <t>МБДОУ №33 «Дюймовочка» г. Южно-Сахалинска</t>
  </si>
  <si>
    <t>МБДОУ №37 «Одуванчик» г. Южно-Сахалинска</t>
  </si>
  <si>
    <t>МБДОУ №40 «Теремок» с. Синегорск</t>
  </si>
  <si>
    <t>МБДОУ №41 «Звездочка» г. Южно-Сахалинска</t>
  </si>
  <si>
    <t>МБДОУ №6 г.Южно-Сахалинска</t>
  </si>
  <si>
    <t>МАДОУ «Детский сад № 11 «Колокольчик»  г. Корсаков</t>
  </si>
  <si>
    <t xml:space="preserve">МАДОУ «Детский сад № 14 «Родничок» села Соловьёвка </t>
  </si>
  <si>
    <t xml:space="preserve">МАДОУ «Детский сад № 17 с. Озёрское» </t>
  </si>
  <si>
    <t>МАДОУ «Детский сад № 2 «Аленький цветочек»  г. Корсаков</t>
  </si>
  <si>
    <t>МАДОУ «Детский сад № 23 «Золотой петушок»  г. Корсаков</t>
  </si>
  <si>
    <t>МАДОУ детский сад   № 25 «Золотая рыбка» г. Корсаков</t>
  </si>
  <si>
    <t>МАДОУ «Детский сад № 28» г. Корсаков</t>
  </si>
  <si>
    <t>МАДОУ комбинированного вида «Детский сад № 3 «Ромашка» г. Корсаков</t>
  </si>
  <si>
    <t>МАДОУ «Детский сад № 30 «Кораблик» г. Корсаков</t>
  </si>
  <si>
    <t xml:space="preserve">МАДОУ «Детский сад «Тополек» села Чапаево </t>
  </si>
  <si>
    <t>МАДОУ «Детский сад  № 7 «Солнышко»  г. Корсаков</t>
  </si>
  <si>
    <t>МАДОУ «Детский сад № 8» г. Корсаков</t>
  </si>
  <si>
    <t>МАДОУ «Детский сад № 12 «Теремок» г. Корсаков</t>
  </si>
  <si>
    <t>МАОУ СОШ с. Новиково (дошкольные группы)</t>
  </si>
  <si>
    <t>МАДОУ  детский сад  общеразвивающего вида № 1 «Загадка» г. Южно-Сахалинска</t>
  </si>
  <si>
    <t>МАДОУ детский сад  общеразвивающего вида № 4 «Лебедушка» г. Южно-Сахалинска</t>
  </si>
  <si>
    <t>МАДОУ детский сад комбинированного вида № 56 «Лукоморье» г. Южно-Сахалинска</t>
  </si>
  <si>
    <t>МАДОУ детский сад общеразвивающего вида № 11 «Ромашка» г. Южно-Сахалинска</t>
  </si>
  <si>
    <t>МАДОУ  Центр развития ребёнка – детский сад № 14 «Рябинка» г.  Южно-Сахалинска</t>
  </si>
  <si>
    <t>МАДОУ детский сад общеразвивающего вида № 17 «Огонёк» г. Южно-Сахалинска</t>
  </si>
  <si>
    <t>МАДОУ детский сад комбинированного вида № 19 «Аленушка» г. Южно-Сахалинска</t>
  </si>
  <si>
    <t>МАДОУ  детский сад  общеразвивающего вида № 2 «Березка» г. Южно-Сахалинска</t>
  </si>
  <si>
    <t>МАДОУ детский сад № 20 «Красная шапочка» г. Южно-Сахалинска</t>
  </si>
  <si>
    <t>МАДОУ детский сад общеразвивающего вида № 24 «Солнышко» г. Южно-Сахалинска</t>
  </si>
  <si>
    <t>МАДОУ детский сад общеразвивающего вида № 25 «Русалочка» г. Южно-Сахалинска</t>
  </si>
  <si>
    <t>МАДОУ детский сад общеразвивающего вида № 27 «Зарничка» г. Южно-Сахалинска</t>
  </si>
  <si>
    <t>МАДОУ детский сад комбинированного вида № 3 «Золотой ключик» г. Южно-Сахалинска</t>
  </si>
  <si>
    <t>МАДОУ детский сад общеразвивающего вида № 30 «Улыбка» г. Южно-Сахалинска</t>
  </si>
  <si>
    <t>МАДОУ детский сад комбинированного вида № 31 «Аистенок» г. Южно-Сахалинска</t>
  </si>
  <si>
    <t>МАДОУ Детский сад № 34 «Искорка» с. Березняки</t>
  </si>
  <si>
    <t>МАДОУ детский сад общеразвивающего вида № 35 «Сказка» г. Южно-Сахалинска</t>
  </si>
  <si>
    <t>МАДОУ детский сад общеразвивающего вида № 36 «Мальвина» г. Южно-Сахалинска</t>
  </si>
  <si>
    <t>МАДОУ детский сад комбинированного вида № 38 «Лучик» г. Южно-Сахалинска</t>
  </si>
  <si>
    <t>МАДОУ детский сад общеразвивающего вида № 39 «Радуга» г. Южно-Сахалинска</t>
  </si>
  <si>
    <t>МАДОУ  детский сад общеразвивающего вида № 42 «Черёмушки» г. Южно-Сахалинска</t>
  </si>
  <si>
    <t>МАДОУ детский сад общеразвивающего вида № 43 «Светлячок» г. Южно-Сахалинска</t>
  </si>
  <si>
    <t>МАДОУ Центр развития ребёнка – детский сад № 44 «Незабудка» г. Южно-Сахалинска</t>
  </si>
  <si>
    <t>МАДОУ № 45 детский сад «Семицветик» г. Южно-Сахалинска</t>
  </si>
  <si>
    <t>МАДОУ детский сад общеразвивающего вида № 46 «Жемчужина» г. Южно-Сахалинска</t>
  </si>
  <si>
    <t>МАДОУ детский сад общеразвивающего вида № 48 «Малыш» г. Южно-Сахалинска</t>
  </si>
  <si>
    <t>МАДОУ детский сад общеразвивающего вида № 49 «Ласточка» г. Южно-Сахалинска</t>
  </si>
  <si>
    <t>МАДОУ  Центр развития ребёнка – детский сад № 5 «Полянка» г. Южно-Сахалинска</t>
  </si>
  <si>
    <t>МАДОУ детский сад № 57 «Бусинка» с. Дальнее</t>
  </si>
  <si>
    <t>МАДОУ  детский сад общеразвивающего вида № 8 «Журавлёнок» г. Южно-Сахалинска</t>
  </si>
  <si>
    <t>МАДОУ детский сад комбинированного вида № 9 «Чебурашка» г. Южно-Сахалинска</t>
  </si>
  <si>
    <t>ДГ СОШ с. Новое Макар.р-на</t>
  </si>
  <si>
    <t>МБОУ "СОШ с. Новое (дошкольные группы)</t>
  </si>
  <si>
    <t>МБДОУ детский сад "Аленький цветочек" с. Буревестника</t>
  </si>
  <si>
    <t>МБДОУ "Детский сад "Сказка" г.Долинск</t>
  </si>
  <si>
    <t>МБДОУ "Детский сад "Солнышко" г.Долинск</t>
  </si>
  <si>
    <t>МБДОУ "Детский сад "Чебурашка" г.Долинск</t>
  </si>
  <si>
    <t>МБОУ СОШ с. Победино (Дошкольные группы в с. Рощино)</t>
  </si>
  <si>
    <t>МБДОУ детский сад комбинированного вида  № 32 «Буратино» г. Южно-Сахалинска</t>
  </si>
  <si>
    <t>МАДОУ №10 «Росинка» г.Южно-Сахалинска</t>
  </si>
  <si>
    <t>МАДОУ №12 «Лесная сказка» г. Южно-Сахалинска</t>
  </si>
  <si>
    <t>МАДОУ №13 «Колокольчик» г. Южно-Сахалинска</t>
  </si>
  <si>
    <t>МАДОУ №15 «Берёзка» г. Южно-Сахалинска</t>
  </si>
  <si>
    <t>МАДОУ №18 «Гармония» г. Южно-Сахалинска</t>
  </si>
  <si>
    <t>МАДОУ №21 «Кораблик» г.Южно-Сахалинска</t>
  </si>
  <si>
    <t>МАДОУ №22 «Ивушка» г. Южно-Сахалинска</t>
  </si>
  <si>
    <t>МАДОУ №26 г. Южно-Сахалинска</t>
  </si>
  <si>
    <t>МАДОУ №28 г. Южно-Сахалинска</t>
  </si>
  <si>
    <t>МАДОУ №50 детский сад "Карусель"</t>
  </si>
  <si>
    <t>МАДОУ №54 «Белоснежка» города Южно-Сахалинска</t>
  </si>
  <si>
    <t>МАДОУ №58 «Ручеек» с. Дальнее</t>
  </si>
  <si>
    <t>Показатель 4
 (0-2)</t>
  </si>
  <si>
    <t>МБДОУ "Чебурашка" г. Долинск</t>
  </si>
  <si>
    <t>МБДОУ "Солнышко" г. Долинск</t>
  </si>
  <si>
    <t>МБДОУ "Сказка" г. Долинск</t>
  </si>
  <si>
    <t>МБДОУ «Детский сад № 2 «Ромашка» г. А-Сахалинский</t>
  </si>
  <si>
    <t>МБОУ «СОШ с. Шебунино имени полного кавалера ордена Славы Дёмина И.Е.»</t>
  </si>
  <si>
    <t>МБОУ "ШДС им. Рикорда" с. Дубовое (группа присмотра и ухода)</t>
  </si>
  <si>
    <t>ДГ МБОУ "ШДС им. Рикорда"</t>
  </si>
  <si>
    <t>Д/с № 2 "Ромашка" г. А-Сахалинский</t>
  </si>
  <si>
    <t>Д/с № 1  «Солнышко» г.Макарова</t>
  </si>
  <si>
    <t>МАДОУ № 56 "ЛУКОМОРЬЕ" г.Южно-Сахалиска</t>
  </si>
  <si>
    <t>Александровск-Сахалинский муниципальный округ</t>
  </si>
  <si>
    <t>Анивский муниципальный округ</t>
  </si>
  <si>
    <t>Долинский муниципальный округ</t>
  </si>
  <si>
    <t>Корсаковский муниципальный округ</t>
  </si>
  <si>
    <t>Курильский муниципальный округ</t>
  </si>
  <si>
    <t>Невельский муниципальный округ</t>
  </si>
  <si>
    <t>Д/с № 2 «Рябинка» с.Горнозаводск</t>
  </si>
  <si>
    <t>Д/с № 1 "Родничок" с.Горнозаводск</t>
  </si>
  <si>
    <t>МБДОУ "Детский сад № 1 "Родничок" с.Горнозаводск</t>
  </si>
  <si>
    <t>МБДОУ "Детский сад № 2 "Рябинка" с. Горнозаводск</t>
  </si>
  <si>
    <t>Макаровский муниципальный округ</t>
  </si>
  <si>
    <t>Ногликский муниципальный округ</t>
  </si>
  <si>
    <t>Охинский муниципальный округ</t>
  </si>
  <si>
    <t>Поронайский муниципальный округ</t>
  </si>
  <si>
    <t>Северо-Курильский муниципальный округ</t>
  </si>
  <si>
    <t>Смирныховский муниципальный округ</t>
  </si>
  <si>
    <t>Томаринский муниципальный округ</t>
  </si>
  <si>
    <t>Тымовский муниципальный округ</t>
  </si>
  <si>
    <t>Углегорский муниципальный округ</t>
  </si>
  <si>
    <t>Холмский муниципальный округ</t>
  </si>
  <si>
    <t>Южно-Курильский муниципальный округ</t>
  </si>
  <si>
    <t>Городской округ "Город Южно-Сахалинск"</t>
  </si>
  <si>
    <t>ИТОГОВАЯ ОЦЕНКА
 (от 0 до 18)</t>
  </si>
  <si>
    <t>25/26</t>
  </si>
  <si>
    <t>МБДОУ «Детский сад  № 8 «Сказка» г.Анива»</t>
  </si>
  <si>
    <t>Д/с  № 8 «Сказка» г.Анива</t>
  </si>
  <si>
    <t>МАДОУ детский сад № 1 "Светлячок"</t>
  </si>
  <si>
    <t>МАДОУ детский сад № 2 "Ромашка"</t>
  </si>
  <si>
    <t>МАДОУ детский сад № 3 "Теремок"</t>
  </si>
  <si>
    <t>МАДОУ детский сад № 4 «Улыбка»</t>
  </si>
  <si>
    <t>МБДОУ №4 «Теремок» с. Новотроицкое</t>
  </si>
  <si>
    <t>ДОУ «Звёздочка»</t>
  </si>
  <si>
    <t>МБДОУ № 1 «Улыбка» пгт. Смирных</t>
  </si>
  <si>
    <t>МБДОУ № 17 «Солнышко»</t>
  </si>
  <si>
    <t>МБДОУ детский сад «Островок» пгт. Смирных</t>
  </si>
  <si>
    <t>МБДОУ детский сад №1 «Остров детства» с. Ильинское Сахалинской области</t>
  </si>
  <si>
    <t>МБДОУ детский сад №4 «Теремок» с. КрасногорскТомаринского муниципального округа Сахалинской области</t>
  </si>
  <si>
    <t>МБОУ СОШ с. Красногорск Сахалинской области</t>
  </si>
  <si>
    <t>МБОУ СОШ с. Пензенское Томаринского муниципального округа Сахалинской области</t>
  </si>
  <si>
    <t>МБДОУ №5 "РАДУГА" Г.ХОЛМСКА</t>
  </si>
  <si>
    <t>МБДОУ Д С № 8 "ЗОЛОТОЙ КЛЮЧИК" Г. ХОЛМСКА</t>
  </si>
  <si>
    <t>МБДОУ ДЕТСКИЙ САД "ЗОЛУШКА" Г. ХОЛМСКА"</t>
  </si>
  <si>
    <t>МБДОУ детский сад № 28 «Рябинка» с. Чехов</t>
  </si>
  <si>
    <t>МБДОУ ДС 20 Аленушка г. Холмска</t>
  </si>
  <si>
    <t>МБОУ "СОШ им. П.И. Рикорда"</t>
  </si>
  <si>
    <t>МАДОУ №47 г. Южно-Сахалинска</t>
  </si>
  <si>
    <t>ДГ СОШ с. Молодежное Тымов.р-на</t>
  </si>
  <si>
    <t>ИТОГОВАЯ ОЦЕНКА
 (от 0 до 20)</t>
  </si>
  <si>
    <t>Максимальные значения показателей за октябрь-декабрь 2025</t>
  </si>
  <si>
    <t>МБОУ СОШ № 3 с. Огоньки им. П.И. Шутова</t>
  </si>
  <si>
    <t>МБДОУ № 2 г. Поронайска</t>
  </si>
  <si>
    <t>МКОУ СОШ с.Малиновка</t>
  </si>
  <si>
    <t>Д/с № 6 «Радуга» с. Троицкое</t>
  </si>
  <si>
    <t xml:space="preserve">МБОУ СОШ с. Молодежное (дошкольные группы) </t>
  </si>
  <si>
    <t>МБДОУ ЦППМСП г. Углегорска</t>
  </si>
  <si>
    <t>МБДОУ  "Центр психолого–педагогической, медицинской и социальной помощи» г.Углегорска</t>
  </si>
  <si>
    <t>МБДОУ детский сад "Северянка"</t>
  </si>
  <si>
    <t>МБОУ СОШ с.Молодежное</t>
  </si>
  <si>
    <t>МАОУ «Образовательный комплекс имени А.П. Чехова г. Южно-Сахалинска». ДОУ.</t>
  </si>
  <si>
    <t>Ведение эл.журнала посещаемости январь</t>
  </si>
  <si>
    <t>Ведение эл.журнала посещаемости февраль</t>
  </si>
  <si>
    <t>Ведение эл.журнала посещаемости март</t>
  </si>
  <si>
    <t>Максимальные значения показателей за январь-март 2026</t>
  </si>
  <si>
    <t>МАОУ «Образовательный комплекс имени А.П. Чехова г. Южно-Сахалинска». ДОУ</t>
  </si>
  <si>
    <t>Д/с №8 "Буратино" г.Оха</t>
  </si>
  <si>
    <t>МБОУ СОШ с. Буюклы (Дошкольные группы)</t>
  </si>
  <si>
    <t>ДГ СОШ с.Буюклы Смирн.р-на</t>
  </si>
  <si>
    <t>Количество воспитанников, внесенных в АИС СГО дошкольными образовательными организациями в муниципальных образованиях Сахалинской области 
по состоянию на 13.04.2026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</si>
</sst>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"/>
  </numFmts>
  <fonts count="46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8"/>
      <name val="Calibri"/>
      <family val="2"/>
      <charset val="204"/>
    </font>
    <font>
      <sz val="10"/>
      <name val="Arial"/>
      <family val="2"/>
      <charset val="204"/>
    </font>
    <font>
      <sz val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u/>
      <sz val="12"/>
      <color theme="10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rgb="FF111111"/>
      <name val="Arial"/>
      <family val="2"/>
      <charset val="204"/>
    </font>
    <font>
      <sz val="11"/>
      <color rgb="FF000000"/>
      <name val="Cambria"/>
      <family val="1"/>
      <charset val="204"/>
      <scheme val="major"/>
    </font>
    <font>
      <b/>
      <sz val="11"/>
      <color theme="1"/>
      <name val="Arial"/>
      <family val="2"/>
      <charset val="204"/>
    </font>
    <font>
      <b/>
      <sz val="11"/>
      <color rgb="FF000000"/>
      <name val="Cambria"/>
      <family val="1"/>
      <charset val="204"/>
      <scheme val="major"/>
    </font>
    <font>
      <sz val="1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mbria"/>
      <family val="1"/>
      <scheme val="major"/>
    </font>
    <font>
      <sz val="11"/>
      <color rgb="FF111111"/>
      <name val="Cambria"/>
      <family val="1"/>
      <charset val="204"/>
      <scheme val="major"/>
    </font>
    <font>
      <sz val="11"/>
      <name val="Cambria"/>
      <family val="1"/>
      <charset val="204"/>
      <scheme val="major"/>
    </font>
    <font>
      <sz val="11"/>
      <color theme="1"/>
      <name val="Cambria"/>
      <family val="1"/>
      <charset val="204"/>
      <scheme val="major"/>
    </font>
    <font>
      <sz val="12"/>
      <color theme="1"/>
      <name val="Cambria"/>
      <family val="1"/>
      <charset val="204"/>
      <scheme val="major"/>
    </font>
    <font>
      <b/>
      <sz val="12"/>
      <color theme="1"/>
      <name val="Cambria"/>
      <family val="1"/>
      <charset val="204"/>
      <scheme val="major"/>
    </font>
    <font>
      <b/>
      <sz val="10"/>
      <name val="Cambria"/>
      <family val="1"/>
      <charset val="204"/>
      <scheme val="major"/>
    </font>
    <font>
      <b/>
      <sz val="11"/>
      <color rgb="FF00000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theme="11"/>
      <name val="Calibri"/>
      <family val="2"/>
      <charset val="204"/>
      <scheme val="minor"/>
    </font>
    <font>
      <b/>
      <sz val="11"/>
      <name val="Cambria"/>
      <family val="1"/>
      <charset val="204"/>
      <scheme val="major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color rgb="FF111111"/>
      <name val="Arial"/>
      <family val="2"/>
      <charset val="204"/>
    </font>
  </fonts>
  <fills count="22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39997558519241921"/>
        <bgColor rgb="FF000000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59999389629810485"/>
        <bgColor rgb="FF000000"/>
      </patternFill>
    </fill>
    <fill>
      <patternFill patternType="solid">
        <fgColor rgb="FFEA3F32"/>
        <bgColor rgb="FF000000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C7C7C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rgb="FF000000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indexed="64"/>
      </bottom>
      <diagonal/>
    </border>
  </borders>
  <cellStyleXfs count="35">
    <xf numFmtId="0" fontId="0" fillId="0" borderId="0"/>
    <xf numFmtId="0" fontId="14" fillId="0" borderId="0" applyNumberFormat="0" applyFill="0" applyBorder="0" applyAlignment="0" applyProtection="0"/>
    <xf numFmtId="0" fontId="10" fillId="0" borderId="0"/>
    <xf numFmtId="0" fontId="1" fillId="0" borderId="0"/>
    <xf numFmtId="0" fontId="13" fillId="0" borderId="0"/>
    <xf numFmtId="0" fontId="16" fillId="0" borderId="0"/>
    <xf numFmtId="0" fontId="1" fillId="0" borderId="0"/>
    <xf numFmtId="0" fontId="17" fillId="0" borderId="0"/>
    <xf numFmtId="0" fontId="18" fillId="0" borderId="0"/>
    <xf numFmtId="0" fontId="1" fillId="0" borderId="0"/>
    <xf numFmtId="0" fontId="12" fillId="0" borderId="0"/>
    <xf numFmtId="0" fontId="12" fillId="0" borderId="0"/>
    <xf numFmtId="0" fontId="19" fillId="0" borderId="0"/>
    <xf numFmtId="0" fontId="12" fillId="0" borderId="0"/>
    <xf numFmtId="0" fontId="19" fillId="0" borderId="0"/>
    <xf numFmtId="0" fontId="3" fillId="0" borderId="0"/>
    <xf numFmtId="0" fontId="4" fillId="0" borderId="0"/>
    <xf numFmtId="0" fontId="5" fillId="0" borderId="0"/>
    <xf numFmtId="0" fontId="6" fillId="0" borderId="0"/>
    <xf numFmtId="0" fontId="7" fillId="0" borderId="0"/>
    <xf numFmtId="0" fontId="8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/>
    <xf numFmtId="9" fontId="12" fillId="0" borderId="0" applyFont="0" applyFill="0" applyBorder="0" applyAlignment="0" applyProtection="0"/>
    <xf numFmtId="0" fontId="39" fillId="0" borderId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3" fillId="0" borderId="0"/>
    <xf numFmtId="0" fontId="44" fillId="0" borderId="0"/>
  </cellStyleXfs>
  <cellXfs count="234">
    <xf numFmtId="0" fontId="0" fillId="0" borderId="0" xfId="0"/>
    <xf numFmtId="0" fontId="20" fillId="2" borderId="1" xfId="0" applyFont="1" applyFill="1" applyBorder="1" applyAlignment="1">
      <alignment horizontal="center" vertical="center"/>
    </xf>
    <xf numFmtId="0" fontId="20" fillId="2" borderId="2" xfId="0" applyFont="1" applyFill="1" applyBorder="1" applyAlignment="1">
      <alignment horizontal="center"/>
    </xf>
    <xf numFmtId="0" fontId="20" fillId="2" borderId="3" xfId="0" applyFont="1" applyFill="1" applyBorder="1" applyAlignment="1">
      <alignment horizontal="center" vertical="center"/>
    </xf>
    <xf numFmtId="0" fontId="20" fillId="2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0" fillId="5" borderId="2" xfId="0" applyFont="1" applyFill="1" applyBorder="1" applyAlignment="1">
      <alignment horizontal="center"/>
    </xf>
    <xf numFmtId="0" fontId="20" fillId="5" borderId="3" xfId="0" applyFont="1" applyFill="1" applyBorder="1" applyAlignment="1">
      <alignment horizontal="center" vertical="center"/>
    </xf>
    <xf numFmtId="0" fontId="20" fillId="5" borderId="3" xfId="0" applyFont="1" applyFill="1" applyBorder="1" applyAlignment="1">
      <alignment horizontal="center" vertical="center" wrapText="1"/>
    </xf>
    <xf numFmtId="0" fontId="20" fillId="5" borderId="1" xfId="0" applyFont="1" applyFill="1" applyBorder="1" applyAlignment="1">
      <alignment horizontal="left" vertical="center"/>
    </xf>
    <xf numFmtId="49" fontId="21" fillId="6" borderId="3" xfId="7" applyNumberFormat="1" applyFont="1" applyFill="1" applyBorder="1" applyAlignment="1">
      <alignment horizontal="center" vertical="center" textRotation="90" wrapText="1"/>
    </xf>
    <xf numFmtId="1" fontId="21" fillId="8" borderId="3" xfId="7" applyNumberFormat="1" applyFont="1" applyFill="1" applyBorder="1" applyAlignment="1">
      <alignment horizontal="center" vertical="center" wrapText="1"/>
    </xf>
    <xf numFmtId="49" fontId="2" fillId="9" borderId="3" xfId="7" applyNumberFormat="1" applyFont="1" applyFill="1" applyBorder="1" applyAlignment="1">
      <alignment horizontal="center" vertical="center" textRotation="90" wrapText="1"/>
    </xf>
    <xf numFmtId="0" fontId="23" fillId="10" borderId="3" xfId="0" applyFont="1" applyFill="1" applyBorder="1" applyAlignment="1">
      <alignment horizontal="center" vertical="center" textRotation="90" wrapText="1"/>
    </xf>
    <xf numFmtId="4" fontId="24" fillId="12" borderId="4" xfId="7" applyNumberFormat="1" applyFont="1" applyFill="1" applyBorder="1" applyAlignment="1">
      <alignment horizontal="center" vertical="center"/>
    </xf>
    <xf numFmtId="3" fontId="24" fillId="12" borderId="5" xfId="7" applyNumberFormat="1" applyFont="1" applyFill="1" applyBorder="1" applyAlignment="1">
      <alignment horizontal="center" vertical="center"/>
    </xf>
    <xf numFmtId="3" fontId="22" fillId="0" borderId="0" xfId="7" applyNumberFormat="1" applyFont="1" applyAlignment="1">
      <alignment horizontal="center" vertical="center" wrapText="1"/>
    </xf>
    <xf numFmtId="3" fontId="22" fillId="0" borderId="0" xfId="7" applyNumberFormat="1" applyFont="1" applyAlignment="1">
      <alignment horizontal="center" vertical="center"/>
    </xf>
    <xf numFmtId="0" fontId="0" fillId="0" borderId="3" xfId="0" applyBorder="1"/>
    <xf numFmtId="0" fontId="0" fillId="0" borderId="0" xfId="0" applyAlignment="1">
      <alignment horizontal="center"/>
    </xf>
    <xf numFmtId="49" fontId="21" fillId="16" borderId="3" xfId="7" applyNumberFormat="1" applyFont="1" applyFill="1" applyBorder="1" applyAlignment="1">
      <alignment horizontal="center" vertical="center" textRotation="90" wrapText="1"/>
    </xf>
    <xf numFmtId="49" fontId="21" fillId="16" borderId="3" xfId="7" applyNumberFormat="1" applyFont="1" applyFill="1" applyBorder="1" applyAlignment="1">
      <alignment horizontal="center" vertical="center" wrapText="1"/>
    </xf>
    <xf numFmtId="49" fontId="21" fillId="16" borderId="7" xfId="7" applyNumberFormat="1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/>
    </xf>
    <xf numFmtId="0" fontId="13" fillId="0" borderId="3" xfId="0" applyFont="1" applyBorder="1"/>
    <xf numFmtId="0" fontId="15" fillId="0" borderId="3" xfId="0" applyFont="1" applyBorder="1" applyAlignment="1">
      <alignment horizontal="right"/>
    </xf>
    <xf numFmtId="0" fontId="13" fillId="10" borderId="3" xfId="0" applyFont="1" applyFill="1" applyBorder="1" applyAlignment="1">
      <alignment horizontal="center"/>
    </xf>
    <xf numFmtId="0" fontId="13" fillId="10" borderId="3" xfId="0" applyFont="1" applyFill="1" applyBorder="1"/>
    <xf numFmtId="0" fontId="19" fillId="0" borderId="0" xfId="12"/>
    <xf numFmtId="0" fontId="26" fillId="2" borderId="1" xfId="12" applyFont="1" applyFill="1" applyBorder="1" applyAlignment="1">
      <alignment horizontal="center" vertical="center"/>
    </xf>
    <xf numFmtId="0" fontId="26" fillId="2" borderId="2" xfId="12" applyFont="1" applyFill="1" applyBorder="1" applyAlignment="1">
      <alignment horizontal="center"/>
    </xf>
    <xf numFmtId="0" fontId="26" fillId="2" borderId="3" xfId="12" applyFont="1" applyFill="1" applyBorder="1" applyAlignment="1">
      <alignment horizontal="center" vertical="center"/>
    </xf>
    <xf numFmtId="0" fontId="26" fillId="5" borderId="2" xfId="12" applyFont="1" applyFill="1" applyBorder="1" applyAlignment="1">
      <alignment horizontal="center"/>
    </xf>
    <xf numFmtId="0" fontId="26" fillId="5" borderId="3" xfId="12" applyFont="1" applyFill="1" applyBorder="1" applyAlignment="1">
      <alignment horizontal="center" vertical="center"/>
    </xf>
    <xf numFmtId="4" fontId="27" fillId="12" borderId="4" xfId="8" applyNumberFormat="1" applyFont="1" applyFill="1" applyBorder="1" applyAlignment="1">
      <alignment horizontal="center" vertical="center"/>
    </xf>
    <xf numFmtId="3" fontId="27" fillId="12" borderId="5" xfId="8" applyNumberFormat="1" applyFont="1" applyFill="1" applyBorder="1" applyAlignment="1">
      <alignment horizontal="center" vertical="center"/>
    </xf>
    <xf numFmtId="0" fontId="26" fillId="5" borderId="2" xfId="12" applyFont="1" applyFill="1" applyBorder="1" applyAlignment="1">
      <alignment horizontal="left"/>
    </xf>
    <xf numFmtId="0" fontId="20" fillId="5" borderId="3" xfId="0" applyFont="1" applyFill="1" applyBorder="1" applyAlignment="1">
      <alignment horizontal="center"/>
    </xf>
    <xf numFmtId="3" fontId="13" fillId="10" borderId="3" xfId="0" applyNumberFormat="1" applyFont="1" applyFill="1" applyBorder="1" applyAlignment="1">
      <alignment horizontal="center" vertical="center"/>
    </xf>
    <xf numFmtId="0" fontId="15" fillId="13" borderId="8" xfId="4" applyFont="1" applyFill="1" applyBorder="1" applyAlignment="1">
      <alignment vertical="center"/>
    </xf>
    <xf numFmtId="0" fontId="15" fillId="13" borderId="9" xfId="4" applyFont="1" applyFill="1" applyBorder="1" applyAlignment="1">
      <alignment vertical="center"/>
    </xf>
    <xf numFmtId="0" fontId="15" fillId="13" borderId="5" xfId="4" applyFont="1" applyFill="1" applyBorder="1" applyAlignment="1">
      <alignment vertical="center"/>
    </xf>
    <xf numFmtId="0" fontId="15" fillId="13" borderId="8" xfId="4" applyFont="1" applyFill="1" applyBorder="1" applyAlignment="1">
      <alignment horizontal="left" vertical="center"/>
    </xf>
    <xf numFmtId="0" fontId="15" fillId="13" borderId="9" xfId="4" applyFont="1" applyFill="1" applyBorder="1" applyAlignment="1">
      <alignment horizontal="left" vertical="center"/>
    </xf>
    <xf numFmtId="0" fontId="19" fillId="13" borderId="5" xfId="12" applyFill="1" applyBorder="1"/>
    <xf numFmtId="3" fontId="31" fillId="0" borderId="3" xfId="0" applyNumberFormat="1" applyFont="1" applyBorder="1" applyAlignment="1">
      <alignment horizontal="center" vertical="center"/>
    </xf>
    <xf numFmtId="3" fontId="32" fillId="0" borderId="3" xfId="0" applyNumberFormat="1" applyFont="1" applyBorder="1" applyAlignment="1">
      <alignment horizontal="center" vertical="center"/>
    </xf>
    <xf numFmtId="17" fontId="29" fillId="0" borderId="0" xfId="0" applyNumberFormat="1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49" fontId="33" fillId="12" borderId="0" xfId="3" applyNumberFormat="1" applyFont="1" applyFill="1" applyAlignment="1" applyProtection="1">
      <alignment horizontal="right" vertical="center" wrapText="1"/>
      <protection locked="0"/>
    </xf>
    <xf numFmtId="0" fontId="30" fillId="12" borderId="0" xfId="0" applyFont="1" applyFill="1" applyAlignment="1">
      <alignment horizontal="center" vertical="center"/>
    </xf>
    <xf numFmtId="0" fontId="29" fillId="0" borderId="0" xfId="0" applyFont="1" applyAlignment="1">
      <alignment horizontal="center" vertical="center"/>
    </xf>
    <xf numFmtId="3" fontId="30" fillId="12" borderId="0" xfId="0" applyNumberFormat="1" applyFont="1" applyFill="1" applyAlignment="1">
      <alignment horizontal="center" vertical="center"/>
    </xf>
    <xf numFmtId="3" fontId="22" fillId="0" borderId="0" xfId="8" applyNumberFormat="1" applyFont="1" applyAlignment="1">
      <alignment horizontal="center" vertical="center" wrapText="1"/>
    </xf>
    <xf numFmtId="3" fontId="22" fillId="0" borderId="0" xfId="8" applyNumberFormat="1" applyFont="1" applyAlignment="1">
      <alignment horizontal="center" vertical="center"/>
    </xf>
    <xf numFmtId="0" fontId="30" fillId="0" borderId="0" xfId="12" applyFont="1" applyAlignment="1">
      <alignment horizontal="center" vertical="center"/>
    </xf>
    <xf numFmtId="3" fontId="30" fillId="12" borderId="0" xfId="12" applyNumberFormat="1" applyFont="1" applyFill="1" applyAlignment="1">
      <alignment horizontal="center" vertical="center"/>
    </xf>
    <xf numFmtId="0" fontId="29" fillId="0" borderId="0" xfId="12" applyFont="1" applyAlignment="1">
      <alignment horizontal="center" vertical="center"/>
    </xf>
    <xf numFmtId="0" fontId="30" fillId="12" borderId="0" xfId="12" applyFont="1" applyFill="1" applyAlignment="1">
      <alignment horizontal="center" vertical="center"/>
    </xf>
    <xf numFmtId="0" fontId="20" fillId="2" borderId="1" xfId="12" applyFont="1" applyFill="1" applyBorder="1" applyAlignment="1">
      <alignment horizontal="center" vertical="center"/>
    </xf>
    <xf numFmtId="4" fontId="34" fillId="12" borderId="4" xfId="8" applyNumberFormat="1" applyFont="1" applyFill="1" applyBorder="1" applyAlignment="1">
      <alignment horizontal="center" vertical="center"/>
    </xf>
    <xf numFmtId="3" fontId="34" fillId="12" borderId="5" xfId="8" applyNumberFormat="1" applyFont="1" applyFill="1" applyBorder="1" applyAlignment="1">
      <alignment horizontal="center" vertical="center"/>
    </xf>
    <xf numFmtId="0" fontId="20" fillId="13" borderId="8" xfId="5" applyFont="1" applyFill="1" applyBorder="1" applyAlignment="1">
      <alignment vertical="center"/>
    </xf>
    <xf numFmtId="0" fontId="20" fillId="13" borderId="9" xfId="5" applyFont="1" applyFill="1" applyBorder="1" applyAlignment="1">
      <alignment vertical="center"/>
    </xf>
    <xf numFmtId="0" fontId="20" fillId="13" borderId="5" xfId="5" applyFont="1" applyFill="1" applyBorder="1" applyAlignment="1">
      <alignment vertical="center"/>
    </xf>
    <xf numFmtId="3" fontId="17" fillId="0" borderId="0" xfId="7" applyNumberFormat="1" applyAlignment="1">
      <alignment horizontal="center" vertical="center" wrapText="1"/>
    </xf>
    <xf numFmtId="0" fontId="0" fillId="12" borderId="0" xfId="0" applyFill="1" applyAlignment="1">
      <alignment horizontal="center" vertical="center"/>
    </xf>
    <xf numFmtId="0" fontId="25" fillId="0" borderId="0" xfId="0" applyFont="1" applyAlignment="1">
      <alignment horizontal="center" vertical="center"/>
    </xf>
    <xf numFmtId="3" fontId="17" fillId="0" borderId="0" xfId="7" applyNumberFormat="1" applyAlignment="1">
      <alignment horizontal="center" vertical="center"/>
    </xf>
    <xf numFmtId="4" fontId="34" fillId="12" borderId="4" xfId="7" applyNumberFormat="1" applyFont="1" applyFill="1" applyBorder="1" applyAlignment="1">
      <alignment horizontal="center" vertical="center"/>
    </xf>
    <xf numFmtId="3" fontId="34" fillId="12" borderId="5" xfId="7" applyNumberFormat="1" applyFont="1" applyFill="1" applyBorder="1" applyAlignment="1">
      <alignment horizontal="center" vertical="center"/>
    </xf>
    <xf numFmtId="49" fontId="35" fillId="12" borderId="0" xfId="3" applyNumberFormat="1" applyFont="1" applyFill="1" applyAlignment="1" applyProtection="1">
      <alignment horizontal="center" vertical="center" wrapText="1"/>
      <protection locked="0"/>
    </xf>
    <xf numFmtId="0" fontId="20" fillId="13" borderId="9" xfId="4" applyFont="1" applyFill="1" applyBorder="1" applyAlignment="1">
      <alignment horizontal="center" vertical="center"/>
    </xf>
    <xf numFmtId="0" fontId="20" fillId="13" borderId="5" xfId="4" applyFont="1" applyFill="1" applyBorder="1" applyAlignment="1">
      <alignment horizontal="center" vertical="center"/>
    </xf>
    <xf numFmtId="0" fontId="20" fillId="2" borderId="2" xfId="0" applyFont="1" applyFill="1" applyBorder="1" applyAlignment="1">
      <alignment horizontal="center" vertical="center"/>
    </xf>
    <xf numFmtId="0" fontId="20" fillId="5" borderId="2" xfId="0" applyFont="1" applyFill="1" applyBorder="1" applyAlignment="1">
      <alignment horizontal="center" vertical="center"/>
    </xf>
    <xf numFmtId="3" fontId="0" fillId="12" borderId="0" xfId="0" applyNumberFormat="1" applyFill="1" applyAlignment="1">
      <alignment horizontal="center" vertical="center"/>
    </xf>
    <xf numFmtId="0" fontId="25" fillId="0" borderId="0" xfId="2" applyFont="1" applyAlignment="1">
      <alignment horizontal="center" vertical="center" wrapText="1"/>
    </xf>
    <xf numFmtId="0" fontId="12" fillId="0" borderId="0" xfId="12" applyFont="1" applyAlignment="1">
      <alignment vertical="center"/>
    </xf>
    <xf numFmtId="0" fontId="0" fillId="0" borderId="0" xfId="0" applyAlignment="1">
      <alignment horizontal="left" vertical="center" wrapText="1"/>
    </xf>
    <xf numFmtId="1" fontId="28" fillId="0" borderId="12" xfId="0" applyNumberFormat="1" applyFont="1" applyBorder="1" applyAlignment="1">
      <alignment horizontal="center" vertical="center" wrapText="1"/>
    </xf>
    <xf numFmtId="49" fontId="33" fillId="0" borderId="0" xfId="3" applyNumberFormat="1" applyFont="1" applyAlignment="1" applyProtection="1">
      <alignment horizontal="right" vertical="center" wrapText="1"/>
      <protection locked="0"/>
    </xf>
    <xf numFmtId="49" fontId="35" fillId="0" borderId="0" xfId="3" applyNumberFormat="1" applyFont="1" applyAlignment="1" applyProtection="1">
      <alignment horizontal="center" vertical="center" wrapText="1"/>
      <protection locked="0"/>
    </xf>
    <xf numFmtId="0" fontId="20" fillId="5" borderId="13" xfId="0" applyFont="1" applyFill="1" applyBorder="1" applyAlignment="1">
      <alignment horizontal="left" vertical="center"/>
    </xf>
    <xf numFmtId="0" fontId="20" fillId="5" borderId="14" xfId="12" applyFont="1" applyFill="1" applyBorder="1" applyAlignment="1">
      <alignment horizontal="center" vertical="center"/>
    </xf>
    <xf numFmtId="0" fontId="20" fillId="13" borderId="8" xfId="4" applyFont="1" applyFill="1" applyBorder="1" applyAlignment="1">
      <alignment horizontal="left" vertical="center"/>
    </xf>
    <xf numFmtId="0" fontId="0" fillId="18" borderId="0" xfId="0" applyFill="1"/>
    <xf numFmtId="0" fontId="10" fillId="0" borderId="0" xfId="2" applyAlignment="1">
      <alignment horizontal="left" vertical="center" wrapText="1"/>
    </xf>
    <xf numFmtId="0" fontId="20" fillId="5" borderId="15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0" xfId="0" applyNumberFormat="1"/>
    <xf numFmtId="0" fontId="28" fillId="0" borderId="12" xfId="0" applyFont="1" applyBorder="1" applyAlignment="1">
      <alignment horizontal="center" vertical="center" wrapText="1"/>
    </xf>
    <xf numFmtId="0" fontId="3" fillId="0" borderId="0" xfId="22" applyAlignment="1">
      <alignment horizontal="left" vertical="center" wrapText="1"/>
    </xf>
    <xf numFmtId="0" fontId="3" fillId="0" borderId="0" xfId="22" applyAlignment="1">
      <alignment horizontal="center" vertical="center" wrapText="1"/>
    </xf>
    <xf numFmtId="1" fontId="29" fillId="0" borderId="0" xfId="0" applyNumberFormat="1" applyFont="1" applyAlignment="1">
      <alignment horizontal="center" vertical="center"/>
    </xf>
    <xf numFmtId="9" fontId="0" fillId="0" borderId="0" xfId="29" applyFont="1"/>
    <xf numFmtId="1" fontId="21" fillId="8" borderId="23" xfId="7" applyNumberFormat="1" applyFont="1" applyFill="1" applyBorder="1" applyAlignment="1">
      <alignment horizontal="center" vertical="center" wrapText="1"/>
    </xf>
    <xf numFmtId="0" fontId="20" fillId="2" borderId="23" xfId="0" applyFont="1" applyFill="1" applyBorder="1" applyAlignment="1">
      <alignment horizontal="center" vertical="center"/>
    </xf>
    <xf numFmtId="0" fontId="20" fillId="2" borderId="23" xfId="0" applyFont="1" applyFill="1" applyBorder="1" applyAlignment="1">
      <alignment horizontal="center"/>
    </xf>
    <xf numFmtId="0" fontId="20" fillId="2" borderId="23" xfId="0" applyFont="1" applyFill="1" applyBorder="1" applyAlignment="1">
      <alignment horizontal="center" vertical="center" wrapText="1"/>
    </xf>
    <xf numFmtId="3" fontId="28" fillId="0" borderId="0" xfId="0" applyNumberFormat="1" applyFont="1" applyAlignment="1">
      <alignment horizontal="center" vertical="center" wrapText="1"/>
    </xf>
    <xf numFmtId="0" fontId="12" fillId="0" borderId="0" xfId="13"/>
    <xf numFmtId="0" fontId="30" fillId="17" borderId="25" xfId="0" applyFont="1" applyFill="1" applyBorder="1" applyAlignment="1">
      <alignment horizontal="center" vertical="center"/>
    </xf>
    <xf numFmtId="2" fontId="28" fillId="0" borderId="0" xfId="0" applyNumberFormat="1" applyFont="1" applyAlignment="1">
      <alignment horizontal="center" vertical="center" wrapText="1"/>
    </xf>
    <xf numFmtId="0" fontId="20" fillId="13" borderId="8" xfId="4" applyFont="1" applyFill="1" applyBorder="1" applyAlignment="1">
      <alignment vertical="center"/>
    </xf>
    <xf numFmtId="0" fontId="20" fillId="13" borderId="9" xfId="4" applyFont="1" applyFill="1" applyBorder="1" applyAlignment="1">
      <alignment vertical="center"/>
    </xf>
    <xf numFmtId="0" fontId="35" fillId="15" borderId="18" xfId="0" applyFont="1" applyFill="1" applyBorder="1" applyAlignment="1">
      <alignment horizontal="center" vertical="center" wrapText="1"/>
    </xf>
    <xf numFmtId="0" fontId="35" fillId="15" borderId="20" xfId="0" applyFont="1" applyFill="1" applyBorder="1" applyAlignment="1">
      <alignment horizontal="center" vertical="center" wrapText="1"/>
    </xf>
    <xf numFmtId="0" fontId="0" fillId="14" borderId="18" xfId="0" applyFill="1" applyBorder="1" applyAlignment="1">
      <alignment horizontal="left" vertical="center" wrapText="1"/>
    </xf>
    <xf numFmtId="0" fontId="0" fillId="14" borderId="18" xfId="0" applyFill="1" applyBorder="1" applyAlignment="1">
      <alignment horizontal="center" vertical="center" wrapText="1"/>
    </xf>
    <xf numFmtId="0" fontId="25" fillId="14" borderId="18" xfId="9" applyFont="1" applyFill="1" applyBorder="1" applyAlignment="1">
      <alignment horizontal="center" vertical="center" wrapText="1"/>
    </xf>
    <xf numFmtId="0" fontId="0" fillId="14" borderId="21" xfId="0" applyFill="1" applyBorder="1" applyAlignment="1">
      <alignment horizontal="left" vertical="center" wrapText="1"/>
    </xf>
    <xf numFmtId="0" fontId="0" fillId="14" borderId="21" xfId="0" applyFill="1" applyBorder="1" applyAlignment="1">
      <alignment horizontal="center" vertical="center" wrapText="1"/>
    </xf>
    <xf numFmtId="0" fontId="0" fillId="14" borderId="19" xfId="0" applyFill="1" applyBorder="1" applyAlignment="1">
      <alignment horizontal="center" vertical="center"/>
    </xf>
    <xf numFmtId="0" fontId="25" fillId="0" borderId="18" xfId="2" applyFont="1" applyBorder="1" applyAlignment="1">
      <alignment horizontal="left" vertical="center" wrapText="1"/>
    </xf>
    <xf numFmtId="0" fontId="25" fillId="0" borderId="24" xfId="30" applyFont="1" applyBorder="1" applyAlignment="1">
      <alignment horizontal="center" vertical="center" wrapText="1"/>
    </xf>
    <xf numFmtId="0" fontId="25" fillId="14" borderId="18" xfId="9" applyFont="1" applyFill="1" applyBorder="1" applyAlignment="1">
      <alignment horizontal="left" vertical="center" wrapText="1"/>
    </xf>
    <xf numFmtId="0" fontId="25" fillId="14" borderId="18" xfId="2" applyFont="1" applyFill="1" applyBorder="1" applyAlignment="1">
      <alignment horizontal="center" vertical="center" wrapText="1"/>
    </xf>
    <xf numFmtId="0" fontId="35" fillId="15" borderId="17" xfId="0" applyFont="1" applyFill="1" applyBorder="1" applyAlignment="1">
      <alignment horizontal="left" vertical="center" wrapText="1"/>
    </xf>
    <xf numFmtId="0" fontId="35" fillId="15" borderId="19" xfId="0" applyFont="1" applyFill="1" applyBorder="1" applyAlignment="1">
      <alignment horizontal="left" vertical="center" wrapText="1"/>
    </xf>
    <xf numFmtId="0" fontId="0" fillId="14" borderId="19" xfId="0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28" fillId="19" borderId="12" xfId="0" applyFont="1" applyFill="1" applyBorder="1" applyAlignment="1">
      <alignment horizontal="center" vertical="center" wrapText="1"/>
    </xf>
    <xf numFmtId="0" fontId="29" fillId="19" borderId="26" xfId="33" applyFont="1" applyFill="1" applyBorder="1" applyAlignment="1">
      <alignment horizontal="center" vertical="center" wrapText="1"/>
    </xf>
    <xf numFmtId="3" fontId="22" fillId="7" borderId="27" xfId="7" applyNumberFormat="1" applyFont="1" applyFill="1" applyBorder="1" applyAlignment="1">
      <alignment horizontal="center" vertical="center" wrapText="1"/>
    </xf>
    <xf numFmtId="164" fontId="30" fillId="19" borderId="27" xfId="0" applyNumberFormat="1" applyFont="1" applyFill="1" applyBorder="1" applyAlignment="1">
      <alignment horizontal="center" vertical="center"/>
    </xf>
    <xf numFmtId="1" fontId="29" fillId="0" borderId="27" xfId="0" applyNumberFormat="1" applyFont="1" applyBorder="1" applyAlignment="1">
      <alignment horizontal="center" vertical="center"/>
    </xf>
    <xf numFmtId="0" fontId="30" fillId="17" borderId="27" xfId="0" applyFont="1" applyFill="1" applyBorder="1" applyAlignment="1">
      <alignment horizontal="center" vertical="center"/>
    </xf>
    <xf numFmtId="3" fontId="22" fillId="11" borderId="27" xfId="7" applyNumberFormat="1" applyFont="1" applyFill="1" applyBorder="1" applyAlignment="1">
      <alignment horizontal="center" vertical="center"/>
    </xf>
    <xf numFmtId="0" fontId="30" fillId="0" borderId="27" xfId="0" applyFont="1" applyBorder="1" applyAlignment="1">
      <alignment horizontal="center" vertical="center"/>
    </xf>
    <xf numFmtId="164" fontId="30" fillId="20" borderId="27" xfId="0" applyNumberFormat="1" applyFont="1" applyFill="1" applyBorder="1" applyAlignment="1">
      <alignment horizontal="center" vertical="center"/>
    </xf>
    <xf numFmtId="0" fontId="28" fillId="21" borderId="12" xfId="0" applyFont="1" applyFill="1" applyBorder="1" applyAlignment="1">
      <alignment horizontal="center" vertical="center" wrapText="1"/>
    </xf>
    <xf numFmtId="164" fontId="29" fillId="19" borderId="27" xfId="0" applyNumberFormat="1" applyFont="1" applyFill="1" applyBorder="1" applyAlignment="1">
      <alignment horizontal="center" vertical="center"/>
    </xf>
    <xf numFmtId="0" fontId="29" fillId="19" borderId="26" xfId="30" applyFont="1" applyFill="1" applyBorder="1" applyAlignment="1">
      <alignment horizontal="center" vertical="center" wrapText="1"/>
    </xf>
    <xf numFmtId="0" fontId="22" fillId="0" borderId="27" xfId="0" applyFont="1" applyBorder="1" applyAlignment="1">
      <alignment horizontal="center" vertical="center"/>
    </xf>
    <xf numFmtId="3" fontId="30" fillId="19" borderId="26" xfId="0" applyNumberFormat="1" applyFont="1" applyFill="1" applyBorder="1" applyAlignment="1">
      <alignment horizontal="center" vertical="center" wrapText="1"/>
    </xf>
    <xf numFmtId="3" fontId="30" fillId="19" borderId="27" xfId="0" applyNumberFormat="1" applyFont="1" applyFill="1" applyBorder="1" applyAlignment="1">
      <alignment horizontal="center" vertical="center"/>
    </xf>
    <xf numFmtId="0" fontId="30" fillId="19" borderId="27" xfId="0" applyFont="1" applyFill="1" applyBorder="1" applyAlignment="1">
      <alignment horizontal="center" vertical="center"/>
    </xf>
    <xf numFmtId="3" fontId="22" fillId="7" borderId="27" xfId="8" applyNumberFormat="1" applyFont="1" applyFill="1" applyBorder="1" applyAlignment="1">
      <alignment horizontal="center" vertical="center" wrapText="1"/>
    </xf>
    <xf numFmtId="0" fontId="30" fillId="17" borderId="27" xfId="13" applyFont="1" applyFill="1" applyBorder="1" applyAlignment="1">
      <alignment horizontal="center" vertical="center"/>
    </xf>
    <xf numFmtId="0" fontId="30" fillId="17" borderId="27" xfId="12" applyFont="1" applyFill="1" applyBorder="1" applyAlignment="1">
      <alignment horizontal="center" vertical="center"/>
    </xf>
    <xf numFmtId="1" fontId="29" fillId="19" borderId="27" xfId="0" applyNumberFormat="1" applyFont="1" applyFill="1" applyBorder="1" applyAlignment="1">
      <alignment horizontal="center" vertical="center"/>
    </xf>
    <xf numFmtId="165" fontId="29" fillId="19" borderId="27" xfId="0" applyNumberFormat="1" applyFont="1" applyFill="1" applyBorder="1" applyAlignment="1">
      <alignment horizontal="center" vertical="center"/>
    </xf>
    <xf numFmtId="0" fontId="28" fillId="0" borderId="0" xfId="0" applyFont="1" applyAlignment="1">
      <alignment horizontal="center" vertical="center" wrapText="1"/>
    </xf>
    <xf numFmtId="0" fontId="29" fillId="19" borderId="26" xfId="34" applyFont="1" applyFill="1" applyBorder="1" applyAlignment="1">
      <alignment horizontal="center" vertical="center" wrapText="1"/>
    </xf>
    <xf numFmtId="1" fontId="29" fillId="21" borderId="27" xfId="0" applyNumberFormat="1" applyFont="1" applyFill="1" applyBorder="1" applyAlignment="1">
      <alignment horizontal="center" vertical="center"/>
    </xf>
    <xf numFmtId="0" fontId="12" fillId="4" borderId="27" xfId="12" applyFont="1" applyFill="1" applyBorder="1" applyAlignment="1">
      <alignment horizontal="center" vertical="center"/>
    </xf>
    <xf numFmtId="0" fontId="30" fillId="19" borderId="26" xfId="0" applyFont="1" applyFill="1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15" borderId="16" xfId="0" applyFill="1" applyBorder="1"/>
    <xf numFmtId="0" fontId="0" fillId="15" borderId="19" xfId="0" applyFill="1" applyBorder="1"/>
    <xf numFmtId="0" fontId="0" fillId="4" borderId="6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6" xfId="0" applyBorder="1" applyAlignment="1">
      <alignment horizontal="left" vertical="center" wrapText="1"/>
    </xf>
    <xf numFmtId="0" fontId="0" fillId="4" borderId="19" xfId="0" applyFill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0" xfId="0" applyAlignment="1">
      <alignment wrapText="1"/>
    </xf>
    <xf numFmtId="0" fontId="0" fillId="14" borderId="0" xfId="0" applyFill="1"/>
    <xf numFmtId="0" fontId="0" fillId="0" borderId="10" xfId="0" applyBorder="1" applyAlignment="1">
      <alignment horizontal="center" vertical="center"/>
    </xf>
    <xf numFmtId="0" fontId="0" fillId="14" borderId="0" xfId="0" applyFill="1" applyAlignment="1">
      <alignment horizontal="center" vertical="center"/>
    </xf>
    <xf numFmtId="0" fontId="0" fillId="13" borderId="19" xfId="0" applyFill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13" borderId="15" xfId="0" applyFill="1" applyBorder="1" applyAlignment="1">
      <alignment horizontal="center" vertical="center"/>
    </xf>
    <xf numFmtId="0" fontId="0" fillId="13" borderId="22" xfId="0" applyFill="1" applyBorder="1" applyAlignment="1">
      <alignment horizontal="center" vertical="center"/>
    </xf>
    <xf numFmtId="0" fontId="38" fillId="0" borderId="0" xfId="28" applyAlignment="1">
      <alignment horizontal="left" vertical="center" wrapText="1"/>
    </xf>
    <xf numFmtId="0" fontId="38" fillId="0" borderId="0" xfId="28" applyAlignment="1">
      <alignment horizontal="center" vertical="center" wrapText="1"/>
    </xf>
    <xf numFmtId="0" fontId="30" fillId="4" borderId="27" xfId="0" applyFont="1" applyFill="1" applyBorder="1" applyAlignment="1">
      <alignment horizontal="center" vertical="center"/>
    </xf>
    <xf numFmtId="49" fontId="29" fillId="3" borderId="27" xfId="3" applyNumberFormat="1" applyFont="1" applyFill="1" applyBorder="1" applyAlignment="1" applyProtection="1">
      <alignment horizontal="left" vertical="center" wrapText="1"/>
      <protection locked="0"/>
    </xf>
    <xf numFmtId="49" fontId="29" fillId="3" borderId="0" xfId="3" applyNumberFormat="1" applyFont="1" applyFill="1" applyAlignment="1" applyProtection="1">
      <alignment horizontal="left" vertical="center" wrapText="1"/>
      <protection locked="0"/>
    </xf>
    <xf numFmtId="0" fontId="30" fillId="4" borderId="27" xfId="13" applyFont="1" applyFill="1" applyBorder="1" applyAlignment="1">
      <alignment horizontal="center" vertical="center"/>
    </xf>
    <xf numFmtId="0" fontId="30" fillId="0" borderId="27" xfId="13" applyFont="1" applyBorder="1" applyAlignment="1">
      <alignment horizontal="center" vertical="center"/>
    </xf>
    <xf numFmtId="0" fontId="30" fillId="3" borderId="27" xfId="13" applyFont="1" applyFill="1" applyBorder="1" applyAlignment="1">
      <alignment horizontal="left" vertical="center" wrapText="1"/>
    </xf>
    <xf numFmtId="0" fontId="30" fillId="4" borderId="27" xfId="12" applyFont="1" applyFill="1" applyBorder="1" applyAlignment="1">
      <alignment horizontal="center" vertical="center"/>
    </xf>
    <xf numFmtId="0" fontId="30" fillId="0" borderId="27" xfId="12" applyFont="1" applyBorder="1" applyAlignment="1">
      <alignment horizontal="center" vertical="center"/>
    </xf>
    <xf numFmtId="3" fontId="22" fillId="7" borderId="28" xfId="7" applyNumberFormat="1" applyFont="1" applyFill="1" applyBorder="1" applyAlignment="1">
      <alignment horizontal="center" vertical="center" wrapText="1"/>
    </xf>
    <xf numFmtId="0" fontId="30" fillId="0" borderId="25" xfId="0" applyFont="1" applyBorder="1" applyAlignment="1">
      <alignment horizontal="center" vertical="center"/>
    </xf>
    <xf numFmtId="0" fontId="20" fillId="5" borderId="27" xfId="0" applyFont="1" applyFill="1" applyBorder="1" applyAlignment="1">
      <alignment horizontal="center" vertical="center" wrapText="1"/>
    </xf>
    <xf numFmtId="1" fontId="30" fillId="12" borderId="0" xfId="12" applyNumberFormat="1" applyFont="1" applyFill="1" applyAlignment="1">
      <alignment horizontal="center" vertical="center"/>
    </xf>
    <xf numFmtId="49" fontId="29" fillId="3" borderId="6" xfId="3" applyNumberFormat="1" applyFont="1" applyFill="1" applyBorder="1" applyAlignment="1" applyProtection="1">
      <alignment horizontal="left" vertical="center" wrapText="1"/>
      <protection locked="0"/>
    </xf>
    <xf numFmtId="49" fontId="29" fillId="0" borderId="0" xfId="3" applyNumberFormat="1" applyFont="1" applyAlignment="1" applyProtection="1">
      <alignment horizontal="left" vertical="center" wrapText="1"/>
      <protection locked="0"/>
    </xf>
    <xf numFmtId="0" fontId="28" fillId="19" borderId="26" xfId="0" applyFont="1" applyFill="1" applyBorder="1" applyAlignment="1">
      <alignment horizontal="center" vertical="center" wrapText="1"/>
    </xf>
    <xf numFmtId="0" fontId="30" fillId="19" borderId="12" xfId="0" applyFont="1" applyFill="1" applyBorder="1" applyAlignment="1">
      <alignment horizontal="center" vertical="center" wrapText="1"/>
    </xf>
    <xf numFmtId="0" fontId="29" fillId="19" borderId="27" xfId="34" applyFont="1" applyFill="1" applyBorder="1" applyAlignment="1">
      <alignment horizontal="center" vertical="center" wrapText="1"/>
    </xf>
    <xf numFmtId="0" fontId="30" fillId="19" borderId="26" xfId="0" applyFont="1" applyFill="1" applyBorder="1" applyAlignment="1">
      <alignment horizontal="center" vertical="center"/>
    </xf>
    <xf numFmtId="0" fontId="29" fillId="0" borderId="27" xfId="0" applyFont="1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20" fillId="2" borderId="25" xfId="12" applyFont="1" applyFill="1" applyBorder="1" applyAlignment="1">
      <alignment horizontal="center" vertical="center"/>
    </xf>
    <xf numFmtId="0" fontId="20" fillId="2" borderId="27" xfId="12" applyFont="1" applyFill="1" applyBorder="1" applyAlignment="1">
      <alignment horizontal="center" vertical="center"/>
    </xf>
    <xf numFmtId="0" fontId="20" fillId="2" borderId="27" xfId="0" applyFont="1" applyFill="1" applyBorder="1" applyAlignment="1">
      <alignment horizontal="center" vertical="center" wrapText="1"/>
    </xf>
    <xf numFmtId="49" fontId="21" fillId="6" borderId="27" xfId="7" applyNumberFormat="1" applyFont="1" applyFill="1" applyBorder="1" applyAlignment="1">
      <alignment horizontal="center" vertical="center" textRotation="90" wrapText="1"/>
    </xf>
    <xf numFmtId="0" fontId="23" fillId="10" borderId="27" xfId="0" applyFont="1" applyFill="1" applyBorder="1" applyAlignment="1">
      <alignment horizontal="center" vertical="center" textRotation="90" wrapText="1"/>
    </xf>
    <xf numFmtId="49" fontId="2" fillId="9" borderId="27" xfId="7" applyNumberFormat="1" applyFont="1" applyFill="1" applyBorder="1" applyAlignment="1">
      <alignment horizontal="center" vertical="center" textRotation="90" wrapText="1"/>
    </xf>
    <xf numFmtId="0" fontId="12" fillId="0" borderId="0" xfId="12" applyFont="1" applyFill="1" applyAlignment="1">
      <alignment vertical="center"/>
    </xf>
    <xf numFmtId="1" fontId="21" fillId="8" borderId="27" xfId="7" applyNumberFormat="1" applyFont="1" applyFill="1" applyBorder="1" applyAlignment="1">
      <alignment horizontal="center" vertical="center" wrapText="1"/>
    </xf>
    <xf numFmtId="0" fontId="12" fillId="0" borderId="27" xfId="12" applyFont="1" applyFill="1" applyBorder="1" applyAlignment="1">
      <alignment horizontal="center" vertical="center"/>
    </xf>
    <xf numFmtId="0" fontId="30" fillId="0" borderId="27" xfId="0" applyFont="1" applyFill="1" applyBorder="1" applyAlignment="1">
      <alignment horizontal="center" vertical="center"/>
    </xf>
    <xf numFmtId="0" fontId="28" fillId="0" borderId="12" xfId="0" applyNumberFormat="1" applyFont="1" applyBorder="1" applyAlignment="1">
      <alignment horizontal="center" vertical="center" wrapText="1"/>
    </xf>
    <xf numFmtId="1" fontId="29" fillId="0" borderId="27" xfId="0" applyNumberFormat="1" applyFont="1" applyFill="1" applyBorder="1" applyAlignment="1">
      <alignment horizontal="center" vertical="center"/>
    </xf>
    <xf numFmtId="0" fontId="28" fillId="0" borderId="12" xfId="0" applyNumberFormat="1" applyFont="1" applyFill="1" applyBorder="1" applyAlignment="1">
      <alignment horizontal="center" vertical="center" wrapText="1"/>
    </xf>
    <xf numFmtId="0" fontId="12" fillId="0" borderId="0" xfId="12" applyFont="1" applyBorder="1" applyAlignment="1">
      <alignment vertical="center"/>
    </xf>
    <xf numFmtId="0" fontId="12" fillId="0" borderId="0" xfId="12" applyFont="1" applyFill="1" applyBorder="1" applyAlignment="1">
      <alignment vertical="center"/>
    </xf>
    <xf numFmtId="0" fontId="12" fillId="0" borderId="0" xfId="12" applyFont="1" applyFill="1" applyBorder="1" applyAlignment="1">
      <alignment horizontal="center" vertical="center"/>
    </xf>
    <xf numFmtId="49" fontId="35" fillId="12" borderId="0" xfId="3" applyNumberFormat="1" applyFont="1" applyFill="1" applyBorder="1" applyAlignment="1" applyProtection="1">
      <alignment horizontal="right" vertical="center" wrapText="1"/>
      <protection locked="0"/>
    </xf>
    <xf numFmtId="49" fontId="35" fillId="0" borderId="0" xfId="3" applyNumberFormat="1" applyFont="1" applyFill="1" applyBorder="1" applyAlignment="1" applyProtection="1">
      <alignment horizontal="right" vertical="center" wrapText="1"/>
      <protection locked="0"/>
    </xf>
    <xf numFmtId="3" fontId="17" fillId="0" borderId="0" xfId="8" applyNumberFormat="1" applyFont="1" applyFill="1" applyBorder="1" applyAlignment="1">
      <alignment horizontal="center" vertical="center" wrapText="1"/>
    </xf>
    <xf numFmtId="3" fontId="12" fillId="12" borderId="0" xfId="12" applyNumberFormat="1" applyFont="1" applyFill="1" applyBorder="1" applyAlignment="1">
      <alignment horizontal="center" vertical="center"/>
    </xf>
    <xf numFmtId="3" fontId="30" fillId="12" borderId="0" xfId="12" applyNumberFormat="1" applyFont="1" applyFill="1" applyBorder="1" applyAlignment="1">
      <alignment horizontal="center" vertical="center"/>
    </xf>
    <xf numFmtId="0" fontId="25" fillId="0" borderId="0" xfId="12" applyNumberFormat="1" applyFont="1" applyFill="1" applyBorder="1" applyAlignment="1">
      <alignment horizontal="center" vertical="center"/>
    </xf>
    <xf numFmtId="0" fontId="30" fillId="0" borderId="0" xfId="12" applyFont="1" applyFill="1" applyBorder="1" applyAlignment="1">
      <alignment horizontal="center" vertical="center"/>
    </xf>
    <xf numFmtId="0" fontId="12" fillId="0" borderId="0" xfId="12" applyFont="1" applyFill="1" applyAlignment="1">
      <alignment horizontal="center" vertical="center"/>
    </xf>
    <xf numFmtId="3" fontId="17" fillId="0" borderId="0" xfId="8" applyNumberFormat="1" applyFont="1" applyFill="1" applyBorder="1" applyAlignment="1">
      <alignment horizontal="center" vertical="center"/>
    </xf>
    <xf numFmtId="0" fontId="28" fillId="21" borderId="12" xfId="0" applyNumberFormat="1" applyFont="1" applyFill="1" applyBorder="1" applyAlignment="1">
      <alignment horizontal="center" vertical="center" wrapText="1"/>
    </xf>
    <xf numFmtId="0" fontId="45" fillId="0" borderId="12" xfId="0" applyNumberFormat="1" applyFont="1" applyBorder="1" applyAlignment="1">
      <alignment horizontal="center" vertical="center" wrapText="1"/>
    </xf>
    <xf numFmtId="0" fontId="28" fillId="0" borderId="27" xfId="0" applyNumberFormat="1" applyFont="1" applyFill="1" applyBorder="1" applyAlignment="1">
      <alignment horizontal="center" vertical="center" wrapText="1"/>
    </xf>
    <xf numFmtId="0" fontId="28" fillId="19" borderId="12" xfId="0" applyNumberFormat="1" applyFont="1" applyFill="1" applyBorder="1" applyAlignment="1">
      <alignment horizontal="center" vertical="center" wrapText="1"/>
    </xf>
    <xf numFmtId="49" fontId="29" fillId="3" borderId="0" xfId="3" applyNumberFormat="1" applyFont="1" applyFill="1" applyBorder="1" applyAlignment="1" applyProtection="1">
      <alignment horizontal="left" vertical="center" wrapText="1"/>
      <protection locked="0"/>
    </xf>
    <xf numFmtId="0" fontId="29" fillId="0" borderId="12" xfId="0" applyFont="1" applyBorder="1" applyAlignment="1">
      <alignment horizontal="center" vertical="center"/>
    </xf>
    <xf numFmtId="0" fontId="28" fillId="21" borderId="27" xfId="0" applyFont="1" applyFill="1" applyBorder="1" applyAlignment="1">
      <alignment horizontal="center" vertical="center" wrapText="1"/>
    </xf>
    <xf numFmtId="3" fontId="30" fillId="19" borderId="26" xfId="0" applyNumberFormat="1" applyFont="1" applyFill="1" applyBorder="1" applyAlignment="1">
      <alignment horizontal="center" vertical="center"/>
    </xf>
    <xf numFmtId="0" fontId="29" fillId="19" borderId="27" xfId="33" applyFont="1" applyFill="1" applyBorder="1" applyAlignment="1">
      <alignment horizontal="center" vertical="center" wrapText="1"/>
    </xf>
    <xf numFmtId="0" fontId="28" fillId="19" borderId="26" xfId="0" applyNumberFormat="1" applyFont="1" applyFill="1" applyBorder="1" applyAlignment="1">
      <alignment horizontal="center" vertical="center" wrapText="1"/>
    </xf>
    <xf numFmtId="3" fontId="30" fillId="19" borderId="12" xfId="0" applyNumberFormat="1" applyFont="1" applyFill="1" applyBorder="1" applyAlignment="1">
      <alignment horizontal="center" vertical="center"/>
    </xf>
    <xf numFmtId="0" fontId="30" fillId="19" borderId="27" xfId="0" applyFont="1" applyFill="1" applyBorder="1" applyAlignment="1">
      <alignment horizontal="center" vertical="center" wrapText="1"/>
    </xf>
    <xf numFmtId="0" fontId="29" fillId="19" borderId="12" xfId="34" applyFont="1" applyFill="1" applyBorder="1" applyAlignment="1">
      <alignment horizontal="center" vertical="center" wrapText="1"/>
    </xf>
    <xf numFmtId="1" fontId="29" fillId="19" borderId="26" xfId="0" applyNumberFormat="1" applyFont="1" applyFill="1" applyBorder="1" applyAlignment="1">
      <alignment horizontal="center" vertical="center"/>
    </xf>
    <xf numFmtId="1" fontId="29" fillId="19" borderId="12" xfId="0" applyNumberFormat="1" applyFont="1" applyFill="1" applyBorder="1" applyAlignment="1">
      <alignment horizontal="center" vertical="center"/>
    </xf>
    <xf numFmtId="0" fontId="29" fillId="19" borderId="27" xfId="30" applyFont="1" applyFill="1" applyBorder="1" applyAlignment="1">
      <alignment horizontal="center" vertical="center" wrapText="1"/>
    </xf>
    <xf numFmtId="0" fontId="30" fillId="19" borderId="12" xfId="0" applyFont="1" applyFill="1" applyBorder="1" applyAlignment="1">
      <alignment horizontal="center" vertical="center"/>
    </xf>
    <xf numFmtId="1" fontId="29" fillId="0" borderId="12" xfId="0" applyNumberFormat="1" applyFont="1" applyBorder="1" applyAlignment="1">
      <alignment horizontal="center" vertical="center"/>
    </xf>
    <xf numFmtId="1" fontId="28" fillId="0" borderId="27" xfId="0" applyNumberFormat="1" applyFont="1" applyBorder="1" applyAlignment="1">
      <alignment horizontal="center" vertical="center" wrapText="1"/>
    </xf>
    <xf numFmtId="2" fontId="42" fillId="13" borderId="8" xfId="0" applyNumberFormat="1" applyFont="1" applyFill="1" applyBorder="1" applyAlignment="1">
      <alignment horizontal="center" vertical="center" wrapText="1"/>
    </xf>
    <xf numFmtId="2" fontId="42" fillId="13" borderId="9" xfId="0" applyNumberFormat="1" applyFont="1" applyFill="1" applyBorder="1" applyAlignment="1">
      <alignment horizontal="center" vertical="center" wrapText="1"/>
    </xf>
    <xf numFmtId="2" fontId="42" fillId="13" borderId="5" xfId="0" applyNumberFormat="1" applyFont="1" applyFill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</cellXfs>
  <cellStyles count="35">
    <cellStyle name="Гиперссылка" xfId="31" builtinId="8" hidden="1"/>
    <cellStyle name="Гиперссылка 2" xfId="1"/>
    <cellStyle name="Обычный" xfId="0" builtinId="0"/>
    <cellStyle name="Обычный 10" xfId="2"/>
    <cellStyle name="Обычный 10 2" xfId="22"/>
    <cellStyle name="Обычный 11" xfId="21"/>
    <cellStyle name="Обычный 11 2" xfId="23"/>
    <cellStyle name="Обычный 12" xfId="28"/>
    <cellStyle name="Обычный 13" xfId="30"/>
    <cellStyle name="Обычный 14" xfId="33"/>
    <cellStyle name="Обычный 15" xfId="34"/>
    <cellStyle name="Обычный 2" xfId="3"/>
    <cellStyle name="Обычный 2 2" xfId="4"/>
    <cellStyle name="Обычный 2 2 2" xfId="5"/>
    <cellStyle name="Обычный 2 3" xfId="6"/>
    <cellStyle name="Обычный 2 4" xfId="7"/>
    <cellStyle name="Обычный 2 4 2" xfId="8"/>
    <cellStyle name="Обычный 3" xfId="9"/>
    <cellStyle name="Обычный 4" xfId="10"/>
    <cellStyle name="Обычный 4 2" xfId="11"/>
    <cellStyle name="Обычный 5" xfId="12"/>
    <cellStyle name="Обычный 5 2" xfId="13"/>
    <cellStyle name="Обычный 5 2 2" xfId="14"/>
    <cellStyle name="Обычный 6" xfId="15"/>
    <cellStyle name="Обычный 6 2" xfId="16"/>
    <cellStyle name="Обычный 6 2 2" xfId="24"/>
    <cellStyle name="Обычный 7" xfId="17"/>
    <cellStyle name="Обычный 7 2" xfId="18"/>
    <cellStyle name="Обычный 7 3" xfId="25"/>
    <cellStyle name="Обычный 8" xfId="19"/>
    <cellStyle name="Обычный 8 2" xfId="26"/>
    <cellStyle name="Обычный 9" xfId="20"/>
    <cellStyle name="Обычный 9 2" xfId="27"/>
    <cellStyle name="Открывавшаяся гиперссылка" xfId="32" builtinId="9" hidden="1"/>
    <cellStyle name="Процентный" xfId="29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FF0000"/>
            </a:solidFill>
            <a:ln w="25400">
              <a:noFill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00B05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2417-49ED-8F62-45DD83C515D9}"/>
              </c:ext>
            </c:extLst>
          </c:dPt>
          <c:dPt>
            <c:idx val="1"/>
            <c:invertIfNegative val="0"/>
            <c:bubble3D val="0"/>
            <c:spPr>
              <a:solidFill>
                <a:srgbClr val="00B05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2417-49ED-8F62-45DD83C515D9}"/>
              </c:ext>
            </c:extLst>
          </c:dPt>
          <c:dPt>
            <c:idx val="2"/>
            <c:invertIfNegative val="0"/>
            <c:bubble3D val="0"/>
            <c:spPr>
              <a:solidFill>
                <a:srgbClr val="00B05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2417-49ED-8F62-45DD83C515D9}"/>
              </c:ext>
            </c:extLst>
          </c:dPt>
          <c:dPt>
            <c:idx val="3"/>
            <c:invertIfNegative val="0"/>
            <c:bubble3D val="0"/>
            <c:spPr>
              <a:solidFill>
                <a:srgbClr val="FFC0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7-2417-49ED-8F62-45DD83C515D9}"/>
              </c:ext>
            </c:extLst>
          </c:dPt>
          <c:dPt>
            <c:idx val="4"/>
            <c:invertIfNegative val="0"/>
            <c:bubble3D val="0"/>
            <c:spPr>
              <a:solidFill>
                <a:srgbClr val="FFC0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9-2417-49ED-8F62-45DD83C515D9}"/>
              </c:ext>
            </c:extLst>
          </c:dPt>
          <c:dPt>
            <c:idx val="5"/>
            <c:invertIfNegative val="0"/>
            <c:bubble3D val="0"/>
            <c:spPr>
              <a:solidFill>
                <a:srgbClr val="FFC0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B-2417-49ED-8F62-45DD83C515D9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Lit>
              <c:ptCount val="15"/>
              <c:pt idx="0">
                <c:v>МБДОУ «Детский сад № 1 «Сказка» г. Корсаков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C-2417-49ED-8F62-45DD83C515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-2119114376"/>
        <c:axId val="-2119117896"/>
      </c:barChart>
      <c:catAx>
        <c:axId val="-211911437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2119117896"/>
        <c:crosses val="autoZero"/>
        <c:auto val="1"/>
        <c:lblAlgn val="ctr"/>
        <c:lblOffset val="100"/>
        <c:noMultiLvlLbl val="0"/>
      </c:catAx>
      <c:valAx>
        <c:axId val="-2119117896"/>
        <c:scaling>
          <c:orientation val="minMax"/>
          <c:max val="1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21191143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FF0000"/>
            </a:solidFill>
            <a:ln w="25400">
              <a:noFill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00B05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BD64-4A08-9051-20AC9E9D2724}"/>
              </c:ext>
            </c:extLst>
          </c:dPt>
          <c:dPt>
            <c:idx val="1"/>
            <c:invertIfNegative val="0"/>
            <c:bubble3D val="0"/>
            <c:spPr>
              <a:solidFill>
                <a:srgbClr val="00B05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BD64-4A08-9051-20AC9E9D2724}"/>
              </c:ext>
            </c:extLst>
          </c:dPt>
          <c:dPt>
            <c:idx val="2"/>
            <c:invertIfNegative val="0"/>
            <c:bubble3D val="0"/>
            <c:spPr>
              <a:solidFill>
                <a:srgbClr val="00B05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BD64-4A08-9051-20AC9E9D2724}"/>
              </c:ext>
            </c:extLst>
          </c:dPt>
          <c:dPt>
            <c:idx val="3"/>
            <c:invertIfNegative val="0"/>
            <c:bubble3D val="0"/>
            <c:spPr>
              <a:solidFill>
                <a:srgbClr val="FFC0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7-BD64-4A08-9051-20AC9E9D2724}"/>
              </c:ext>
            </c:extLst>
          </c:dPt>
          <c:dPt>
            <c:idx val="4"/>
            <c:invertIfNegative val="0"/>
            <c:bubble3D val="0"/>
            <c:spPr>
              <a:solidFill>
                <a:srgbClr val="FFC0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9-BD64-4A08-9051-20AC9E9D2724}"/>
              </c:ext>
            </c:extLst>
          </c:dPt>
          <c:dPt>
            <c:idx val="5"/>
            <c:invertIfNegative val="0"/>
            <c:bubble3D val="0"/>
            <c:spPr>
              <a:solidFill>
                <a:srgbClr val="FFC0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B-BD64-4A08-9051-20AC9E9D2724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15"/>
              <c:pt idx="0">
                <c:v>МБДОУ «Детский сад № 1 «Сказка» г. Корсаков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C-BD64-4A08-9051-20AC9E9D27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-2115919608"/>
        <c:axId val="-2115916104"/>
      </c:barChart>
      <c:catAx>
        <c:axId val="-211591960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2115916104"/>
        <c:crosses val="autoZero"/>
        <c:auto val="1"/>
        <c:lblAlgn val="ctr"/>
        <c:lblOffset val="100"/>
        <c:noMultiLvlLbl val="0"/>
      </c:catAx>
      <c:valAx>
        <c:axId val="-2115916104"/>
        <c:scaling>
          <c:orientation val="minMax"/>
          <c:max val="1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211591960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FF0000"/>
            </a:solidFill>
            <a:ln w="25400">
              <a:noFill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00B05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016C-4114-8A28-160A33BE817D}"/>
              </c:ext>
            </c:extLst>
          </c:dPt>
          <c:dPt>
            <c:idx val="1"/>
            <c:invertIfNegative val="0"/>
            <c:bubble3D val="0"/>
            <c:spPr>
              <a:solidFill>
                <a:srgbClr val="00B05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016C-4114-8A28-160A33BE817D}"/>
              </c:ext>
            </c:extLst>
          </c:dPt>
          <c:dPt>
            <c:idx val="2"/>
            <c:invertIfNegative val="0"/>
            <c:bubble3D val="0"/>
            <c:spPr>
              <a:solidFill>
                <a:srgbClr val="00B05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016C-4114-8A28-160A33BE817D}"/>
              </c:ext>
            </c:extLst>
          </c:dPt>
          <c:dPt>
            <c:idx val="3"/>
            <c:invertIfNegative val="0"/>
            <c:bubble3D val="0"/>
            <c:spPr>
              <a:solidFill>
                <a:srgbClr val="FFC0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7-016C-4114-8A28-160A33BE817D}"/>
              </c:ext>
            </c:extLst>
          </c:dPt>
          <c:dPt>
            <c:idx val="4"/>
            <c:invertIfNegative val="0"/>
            <c:bubble3D val="0"/>
            <c:spPr>
              <a:solidFill>
                <a:srgbClr val="FFC0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9-016C-4114-8A28-160A33BE817D}"/>
              </c:ext>
            </c:extLst>
          </c:dPt>
          <c:dPt>
            <c:idx val="5"/>
            <c:invertIfNegative val="0"/>
            <c:bubble3D val="0"/>
            <c:spPr>
              <a:solidFill>
                <a:srgbClr val="FFC0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B-016C-4114-8A28-160A33BE817D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15"/>
              <c:pt idx="0">
                <c:v>МБДОУ «Детский сад № 1 «Сказка» г. Корсаков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C-016C-4114-8A28-160A33BE81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-2119114376"/>
        <c:axId val="-2119117896"/>
      </c:barChart>
      <c:catAx>
        <c:axId val="-211911437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2119117896"/>
        <c:crosses val="autoZero"/>
        <c:auto val="1"/>
        <c:lblAlgn val="ctr"/>
        <c:lblOffset val="100"/>
        <c:noMultiLvlLbl val="0"/>
      </c:catAx>
      <c:valAx>
        <c:axId val="-2119117896"/>
        <c:scaling>
          <c:orientation val="minMax"/>
          <c:max val="1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21191143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/>
    <c:pageMargins b="0.75" l="0.7" r="0.7" t="0.75" header="0.3" footer="0.3"/>
    <c:pageSetup orientation="portrait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FF0000"/>
            </a:solidFill>
            <a:ln w="25400">
              <a:noFill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00B05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8F48-4364-9BAB-2F5B96C0A71F}"/>
              </c:ext>
            </c:extLst>
          </c:dPt>
          <c:dPt>
            <c:idx val="1"/>
            <c:invertIfNegative val="0"/>
            <c:bubble3D val="0"/>
            <c:spPr>
              <a:solidFill>
                <a:srgbClr val="00B05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8F48-4364-9BAB-2F5B96C0A71F}"/>
              </c:ext>
            </c:extLst>
          </c:dPt>
          <c:dPt>
            <c:idx val="2"/>
            <c:invertIfNegative val="0"/>
            <c:bubble3D val="0"/>
            <c:spPr>
              <a:solidFill>
                <a:srgbClr val="00B05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8F48-4364-9BAB-2F5B96C0A71F}"/>
              </c:ext>
            </c:extLst>
          </c:dPt>
          <c:dPt>
            <c:idx val="3"/>
            <c:invertIfNegative val="0"/>
            <c:bubble3D val="0"/>
            <c:spPr>
              <a:solidFill>
                <a:srgbClr val="FFC0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7-8F48-4364-9BAB-2F5B96C0A71F}"/>
              </c:ext>
            </c:extLst>
          </c:dPt>
          <c:dPt>
            <c:idx val="4"/>
            <c:invertIfNegative val="0"/>
            <c:bubble3D val="0"/>
            <c:spPr>
              <a:solidFill>
                <a:srgbClr val="FFC0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9-8F48-4364-9BAB-2F5B96C0A71F}"/>
              </c:ext>
            </c:extLst>
          </c:dPt>
          <c:dPt>
            <c:idx val="5"/>
            <c:invertIfNegative val="0"/>
            <c:bubble3D val="0"/>
            <c:spPr>
              <a:solidFill>
                <a:srgbClr val="FFC0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B-8F48-4364-9BAB-2F5B96C0A71F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15"/>
              <c:pt idx="0">
                <c:v>МБДОУ «Детский сад № 1 «Сказка» г. Корсаков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C-8F48-4364-9BAB-2F5B96C0A7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-2119160920"/>
        <c:axId val="-2119164440"/>
      </c:barChart>
      <c:catAx>
        <c:axId val="-211916092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2119164440"/>
        <c:crosses val="autoZero"/>
        <c:auto val="1"/>
        <c:lblAlgn val="ctr"/>
        <c:lblOffset val="100"/>
        <c:noMultiLvlLbl val="0"/>
      </c:catAx>
      <c:valAx>
        <c:axId val="-2119164440"/>
        <c:scaling>
          <c:orientation val="minMax"/>
          <c:max val="1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21191609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/>
    <c:pageMargins b="0.75" l="0.7" r="0.7" t="0.75" header="0.3" footer="0.3"/>
    <c:pageSetup orientation="portrait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FF0000"/>
            </a:solidFill>
            <a:ln w="25400">
              <a:noFill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00B05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2F27-43CC-8584-D56051E6554E}"/>
              </c:ext>
            </c:extLst>
          </c:dPt>
          <c:dPt>
            <c:idx val="1"/>
            <c:invertIfNegative val="0"/>
            <c:bubble3D val="0"/>
            <c:spPr>
              <a:solidFill>
                <a:srgbClr val="00B05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2F27-43CC-8584-D56051E6554E}"/>
              </c:ext>
            </c:extLst>
          </c:dPt>
          <c:dPt>
            <c:idx val="2"/>
            <c:invertIfNegative val="0"/>
            <c:bubble3D val="0"/>
            <c:spPr>
              <a:solidFill>
                <a:srgbClr val="00B05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2F27-43CC-8584-D56051E6554E}"/>
              </c:ext>
            </c:extLst>
          </c:dPt>
          <c:dPt>
            <c:idx val="3"/>
            <c:invertIfNegative val="0"/>
            <c:bubble3D val="0"/>
            <c:spPr>
              <a:solidFill>
                <a:srgbClr val="FFC0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7-2F27-43CC-8584-D56051E6554E}"/>
              </c:ext>
            </c:extLst>
          </c:dPt>
          <c:dPt>
            <c:idx val="4"/>
            <c:invertIfNegative val="0"/>
            <c:bubble3D val="0"/>
            <c:spPr>
              <a:solidFill>
                <a:srgbClr val="FFC0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9-2F27-43CC-8584-D56051E6554E}"/>
              </c:ext>
            </c:extLst>
          </c:dPt>
          <c:dPt>
            <c:idx val="5"/>
            <c:invertIfNegative val="0"/>
            <c:bubble3D val="0"/>
            <c:spPr>
              <a:solidFill>
                <a:srgbClr val="FFC0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B-2F27-43CC-8584-D56051E6554E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15"/>
              <c:pt idx="0">
                <c:v>МБДОУ «Детский сад № 1 «Сказка» г. Корсаков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C-2F27-43CC-8584-D56051E655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-2115919608"/>
        <c:axId val="-2115916104"/>
      </c:barChart>
      <c:catAx>
        <c:axId val="-211591960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2115916104"/>
        <c:crosses val="autoZero"/>
        <c:auto val="1"/>
        <c:lblAlgn val="ctr"/>
        <c:lblOffset val="100"/>
        <c:noMultiLvlLbl val="0"/>
      </c:catAx>
      <c:valAx>
        <c:axId val="-2115916104"/>
        <c:scaling>
          <c:orientation val="minMax"/>
          <c:max val="1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211591960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/>
    <c:pageMargins b="0.75" l="0.7" r="0.7" t="0.75" header="0.3" footer="0.3"/>
    <c:pageSetup orientation="portrait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FF0000"/>
            </a:solidFill>
            <a:ln w="25400">
              <a:noFill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00B05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4514-422B-95AB-AE47FC231A35}"/>
              </c:ext>
            </c:extLst>
          </c:dPt>
          <c:dPt>
            <c:idx val="1"/>
            <c:invertIfNegative val="0"/>
            <c:bubble3D val="0"/>
            <c:spPr>
              <a:solidFill>
                <a:srgbClr val="00B05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4514-422B-95AB-AE47FC231A35}"/>
              </c:ext>
            </c:extLst>
          </c:dPt>
          <c:dPt>
            <c:idx val="2"/>
            <c:invertIfNegative val="0"/>
            <c:bubble3D val="0"/>
            <c:spPr>
              <a:solidFill>
                <a:srgbClr val="00B05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4514-422B-95AB-AE47FC231A35}"/>
              </c:ext>
            </c:extLst>
          </c:dPt>
          <c:dPt>
            <c:idx val="3"/>
            <c:invertIfNegative val="0"/>
            <c:bubble3D val="0"/>
            <c:spPr>
              <a:solidFill>
                <a:srgbClr val="FFC0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7-4514-422B-95AB-AE47FC231A35}"/>
              </c:ext>
            </c:extLst>
          </c:dPt>
          <c:dPt>
            <c:idx val="4"/>
            <c:invertIfNegative val="0"/>
            <c:bubble3D val="0"/>
            <c:spPr>
              <a:solidFill>
                <a:srgbClr val="FFC0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9-4514-422B-95AB-AE47FC231A35}"/>
              </c:ext>
            </c:extLst>
          </c:dPt>
          <c:dPt>
            <c:idx val="5"/>
            <c:invertIfNegative val="0"/>
            <c:bubble3D val="0"/>
            <c:spPr>
              <a:solidFill>
                <a:srgbClr val="FFC0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B-4514-422B-95AB-AE47FC231A35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15"/>
              <c:pt idx="0">
                <c:v>МБДОУ «Детский сад № 1 «Сказка» г. Корсаков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C-4514-422B-95AB-AE47FC231A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-2119114376"/>
        <c:axId val="-2119117896"/>
      </c:barChart>
      <c:catAx>
        <c:axId val="-211911437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2119117896"/>
        <c:crosses val="autoZero"/>
        <c:auto val="1"/>
        <c:lblAlgn val="ctr"/>
        <c:lblOffset val="100"/>
        <c:noMultiLvlLbl val="0"/>
      </c:catAx>
      <c:valAx>
        <c:axId val="-2119117896"/>
        <c:scaling>
          <c:orientation val="minMax"/>
          <c:max val="1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21191143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/>
    <c:pageMargins b="0.75" l="0.7" r="0.7" t="0.75" header="0.3" footer="0.3"/>
    <c:pageSetup orientation="portrait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FF0000"/>
            </a:solidFill>
            <a:ln w="25400">
              <a:noFill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00B05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B29C-467B-A9E3-4F59DC6DAB7F}"/>
              </c:ext>
            </c:extLst>
          </c:dPt>
          <c:dPt>
            <c:idx val="1"/>
            <c:invertIfNegative val="0"/>
            <c:bubble3D val="0"/>
            <c:spPr>
              <a:solidFill>
                <a:srgbClr val="00B05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B29C-467B-A9E3-4F59DC6DAB7F}"/>
              </c:ext>
            </c:extLst>
          </c:dPt>
          <c:dPt>
            <c:idx val="2"/>
            <c:invertIfNegative val="0"/>
            <c:bubble3D val="0"/>
            <c:spPr>
              <a:solidFill>
                <a:srgbClr val="00B05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B29C-467B-A9E3-4F59DC6DAB7F}"/>
              </c:ext>
            </c:extLst>
          </c:dPt>
          <c:dPt>
            <c:idx val="3"/>
            <c:invertIfNegative val="0"/>
            <c:bubble3D val="0"/>
            <c:spPr>
              <a:solidFill>
                <a:srgbClr val="FFC0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7-B29C-467B-A9E3-4F59DC6DAB7F}"/>
              </c:ext>
            </c:extLst>
          </c:dPt>
          <c:dPt>
            <c:idx val="4"/>
            <c:invertIfNegative val="0"/>
            <c:bubble3D val="0"/>
            <c:spPr>
              <a:solidFill>
                <a:srgbClr val="FFC0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9-B29C-467B-A9E3-4F59DC6DAB7F}"/>
              </c:ext>
            </c:extLst>
          </c:dPt>
          <c:dPt>
            <c:idx val="5"/>
            <c:invertIfNegative val="0"/>
            <c:bubble3D val="0"/>
            <c:spPr>
              <a:solidFill>
                <a:srgbClr val="FFC0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B-B29C-467B-A9E3-4F59DC6DAB7F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15"/>
              <c:pt idx="0">
                <c:v>МБДОУ «Детский сад № 1 «Сказка» г. Корсаков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C-B29C-467B-A9E3-4F59DC6DAB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-2119160920"/>
        <c:axId val="-2119164440"/>
      </c:barChart>
      <c:catAx>
        <c:axId val="-211916092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2119164440"/>
        <c:crosses val="autoZero"/>
        <c:auto val="1"/>
        <c:lblAlgn val="ctr"/>
        <c:lblOffset val="100"/>
        <c:noMultiLvlLbl val="0"/>
      </c:catAx>
      <c:valAx>
        <c:axId val="-2119164440"/>
        <c:scaling>
          <c:orientation val="minMax"/>
          <c:max val="1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21191609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/>
    <c:pageMargins b="0.75" l="0.7" r="0.7" t="0.75" header="0.3" footer="0.3"/>
    <c:pageSetup orientation="portrait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FF0000"/>
            </a:solidFill>
            <a:ln w="25400">
              <a:noFill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00B05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17F7-4C3C-97BD-459085F142F7}"/>
              </c:ext>
            </c:extLst>
          </c:dPt>
          <c:dPt>
            <c:idx val="1"/>
            <c:invertIfNegative val="0"/>
            <c:bubble3D val="0"/>
            <c:spPr>
              <a:solidFill>
                <a:srgbClr val="00B05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17F7-4C3C-97BD-459085F142F7}"/>
              </c:ext>
            </c:extLst>
          </c:dPt>
          <c:dPt>
            <c:idx val="2"/>
            <c:invertIfNegative val="0"/>
            <c:bubble3D val="0"/>
            <c:spPr>
              <a:solidFill>
                <a:srgbClr val="00B05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17F7-4C3C-97BD-459085F142F7}"/>
              </c:ext>
            </c:extLst>
          </c:dPt>
          <c:dPt>
            <c:idx val="3"/>
            <c:invertIfNegative val="0"/>
            <c:bubble3D val="0"/>
            <c:spPr>
              <a:solidFill>
                <a:srgbClr val="FFC0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7-17F7-4C3C-97BD-459085F142F7}"/>
              </c:ext>
            </c:extLst>
          </c:dPt>
          <c:dPt>
            <c:idx val="4"/>
            <c:invertIfNegative val="0"/>
            <c:bubble3D val="0"/>
            <c:spPr>
              <a:solidFill>
                <a:srgbClr val="FFC0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9-17F7-4C3C-97BD-459085F142F7}"/>
              </c:ext>
            </c:extLst>
          </c:dPt>
          <c:dPt>
            <c:idx val="5"/>
            <c:invertIfNegative val="0"/>
            <c:bubble3D val="0"/>
            <c:spPr>
              <a:solidFill>
                <a:srgbClr val="FFC0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B-17F7-4C3C-97BD-459085F142F7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15"/>
              <c:pt idx="0">
                <c:v>МБДОУ «Детский сад № 1 «Сказка» г. Корсаков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C-17F7-4C3C-97BD-459085F142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-2115919608"/>
        <c:axId val="-2115916104"/>
      </c:barChart>
      <c:catAx>
        <c:axId val="-211591960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2115916104"/>
        <c:crosses val="autoZero"/>
        <c:auto val="1"/>
        <c:lblAlgn val="ctr"/>
        <c:lblOffset val="100"/>
        <c:noMultiLvlLbl val="0"/>
      </c:catAx>
      <c:valAx>
        <c:axId val="-2115916104"/>
        <c:scaling>
          <c:orientation val="minMax"/>
          <c:max val="1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211591960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/>
    <c:pageMargins b="0.75" l="0.7" r="0.7" t="0.75" header="0.3" footer="0.3"/>
    <c:pageSetup orientation="portrait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FF0000"/>
            </a:solidFill>
            <a:ln w="25400">
              <a:noFill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00B05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2EF8-48B2-9B6D-5DAE35933780}"/>
              </c:ext>
            </c:extLst>
          </c:dPt>
          <c:dPt>
            <c:idx val="1"/>
            <c:invertIfNegative val="0"/>
            <c:bubble3D val="0"/>
            <c:spPr>
              <a:solidFill>
                <a:srgbClr val="00B05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2EF8-48B2-9B6D-5DAE35933780}"/>
              </c:ext>
            </c:extLst>
          </c:dPt>
          <c:dPt>
            <c:idx val="2"/>
            <c:invertIfNegative val="0"/>
            <c:bubble3D val="0"/>
            <c:spPr>
              <a:solidFill>
                <a:srgbClr val="00B05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2EF8-48B2-9B6D-5DAE35933780}"/>
              </c:ext>
            </c:extLst>
          </c:dPt>
          <c:dPt>
            <c:idx val="3"/>
            <c:invertIfNegative val="0"/>
            <c:bubble3D val="0"/>
            <c:spPr>
              <a:solidFill>
                <a:srgbClr val="FFC0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7-2EF8-48B2-9B6D-5DAE35933780}"/>
              </c:ext>
            </c:extLst>
          </c:dPt>
          <c:dPt>
            <c:idx val="4"/>
            <c:invertIfNegative val="0"/>
            <c:bubble3D val="0"/>
            <c:spPr>
              <a:solidFill>
                <a:srgbClr val="FFC0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9-2EF8-48B2-9B6D-5DAE35933780}"/>
              </c:ext>
            </c:extLst>
          </c:dPt>
          <c:dPt>
            <c:idx val="5"/>
            <c:invertIfNegative val="0"/>
            <c:bubble3D val="0"/>
            <c:spPr>
              <a:solidFill>
                <a:srgbClr val="FFC0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B-2EF8-48B2-9B6D-5DAE35933780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15"/>
              <c:pt idx="0">
                <c:v>МБДОУ «Детский сад № 1 «Сказка» г. Корсаков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C-2EF8-48B2-9B6D-5DAE359337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-2119114376"/>
        <c:axId val="-2119117896"/>
      </c:barChart>
      <c:catAx>
        <c:axId val="-211911437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2119117896"/>
        <c:crosses val="autoZero"/>
        <c:auto val="1"/>
        <c:lblAlgn val="ctr"/>
        <c:lblOffset val="100"/>
        <c:noMultiLvlLbl val="0"/>
      </c:catAx>
      <c:valAx>
        <c:axId val="-2119117896"/>
        <c:scaling>
          <c:orientation val="minMax"/>
          <c:max val="1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21191143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/>
    <c:pageMargins b="0.75" l="0.7" r="0.7" t="0.75" header="0.3" footer="0.3"/>
    <c:pageSetup orientation="portrait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FF0000"/>
            </a:solidFill>
            <a:ln w="25400">
              <a:noFill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00B05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E549-4FEE-9EE6-158B4A8C9915}"/>
              </c:ext>
            </c:extLst>
          </c:dPt>
          <c:dPt>
            <c:idx val="1"/>
            <c:invertIfNegative val="0"/>
            <c:bubble3D val="0"/>
            <c:spPr>
              <a:solidFill>
                <a:srgbClr val="00B05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E549-4FEE-9EE6-158B4A8C9915}"/>
              </c:ext>
            </c:extLst>
          </c:dPt>
          <c:dPt>
            <c:idx val="2"/>
            <c:invertIfNegative val="0"/>
            <c:bubble3D val="0"/>
            <c:spPr>
              <a:solidFill>
                <a:srgbClr val="00B05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E549-4FEE-9EE6-158B4A8C9915}"/>
              </c:ext>
            </c:extLst>
          </c:dPt>
          <c:dPt>
            <c:idx val="3"/>
            <c:invertIfNegative val="0"/>
            <c:bubble3D val="0"/>
            <c:spPr>
              <a:solidFill>
                <a:srgbClr val="FFC0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7-E549-4FEE-9EE6-158B4A8C9915}"/>
              </c:ext>
            </c:extLst>
          </c:dPt>
          <c:dPt>
            <c:idx val="4"/>
            <c:invertIfNegative val="0"/>
            <c:bubble3D val="0"/>
            <c:spPr>
              <a:solidFill>
                <a:srgbClr val="FFC0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9-E549-4FEE-9EE6-158B4A8C9915}"/>
              </c:ext>
            </c:extLst>
          </c:dPt>
          <c:dPt>
            <c:idx val="5"/>
            <c:invertIfNegative val="0"/>
            <c:bubble3D val="0"/>
            <c:spPr>
              <a:solidFill>
                <a:srgbClr val="FFC0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B-E549-4FEE-9EE6-158B4A8C9915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15"/>
              <c:pt idx="0">
                <c:v>МБДОУ «Детский сад № 1 «Сказка» г. Корсаков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C-E549-4FEE-9EE6-158B4A8C99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-2119160920"/>
        <c:axId val="-2119164440"/>
      </c:barChart>
      <c:catAx>
        <c:axId val="-211916092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2119164440"/>
        <c:crosses val="autoZero"/>
        <c:auto val="1"/>
        <c:lblAlgn val="ctr"/>
        <c:lblOffset val="100"/>
        <c:noMultiLvlLbl val="0"/>
      </c:catAx>
      <c:valAx>
        <c:axId val="-2119164440"/>
        <c:scaling>
          <c:orientation val="minMax"/>
          <c:max val="1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21191609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/>
    <c:pageMargins b="0.75" l="0.7" r="0.7" t="0.75" header="0.3" footer="0.3"/>
    <c:pageSetup orientation="portrait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FF0000"/>
            </a:solidFill>
            <a:ln w="25400">
              <a:noFill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00B05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7BAD-42D3-A076-48932A3FDF20}"/>
              </c:ext>
            </c:extLst>
          </c:dPt>
          <c:dPt>
            <c:idx val="1"/>
            <c:invertIfNegative val="0"/>
            <c:bubble3D val="0"/>
            <c:spPr>
              <a:solidFill>
                <a:srgbClr val="00B05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7BAD-42D3-A076-48932A3FDF20}"/>
              </c:ext>
            </c:extLst>
          </c:dPt>
          <c:dPt>
            <c:idx val="2"/>
            <c:invertIfNegative val="0"/>
            <c:bubble3D val="0"/>
            <c:spPr>
              <a:solidFill>
                <a:srgbClr val="00B05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7BAD-42D3-A076-48932A3FDF20}"/>
              </c:ext>
            </c:extLst>
          </c:dPt>
          <c:dPt>
            <c:idx val="3"/>
            <c:invertIfNegative val="0"/>
            <c:bubble3D val="0"/>
            <c:spPr>
              <a:solidFill>
                <a:srgbClr val="FFC0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7-7BAD-42D3-A076-48932A3FDF20}"/>
              </c:ext>
            </c:extLst>
          </c:dPt>
          <c:dPt>
            <c:idx val="4"/>
            <c:invertIfNegative val="0"/>
            <c:bubble3D val="0"/>
            <c:spPr>
              <a:solidFill>
                <a:srgbClr val="FFC0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9-7BAD-42D3-A076-48932A3FDF20}"/>
              </c:ext>
            </c:extLst>
          </c:dPt>
          <c:dPt>
            <c:idx val="5"/>
            <c:invertIfNegative val="0"/>
            <c:bubble3D val="0"/>
            <c:spPr>
              <a:solidFill>
                <a:srgbClr val="FFC0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B-7BAD-42D3-A076-48932A3FDF20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15"/>
              <c:pt idx="0">
                <c:v>МБДОУ «Детский сад № 1 «Сказка» г. Корсаков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C-7BAD-42D3-A076-48932A3FDF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-2115919608"/>
        <c:axId val="-2115916104"/>
      </c:barChart>
      <c:catAx>
        <c:axId val="-211591960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2115916104"/>
        <c:crosses val="autoZero"/>
        <c:auto val="1"/>
        <c:lblAlgn val="ctr"/>
        <c:lblOffset val="100"/>
        <c:noMultiLvlLbl val="0"/>
      </c:catAx>
      <c:valAx>
        <c:axId val="-2115916104"/>
        <c:scaling>
          <c:orientation val="minMax"/>
          <c:max val="1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211591960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FF0000"/>
            </a:solidFill>
            <a:ln w="25400">
              <a:noFill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00B05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470C-4B31-ACF7-782019413F00}"/>
              </c:ext>
            </c:extLst>
          </c:dPt>
          <c:dPt>
            <c:idx val="1"/>
            <c:invertIfNegative val="0"/>
            <c:bubble3D val="0"/>
            <c:spPr>
              <a:solidFill>
                <a:srgbClr val="00B05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470C-4B31-ACF7-782019413F00}"/>
              </c:ext>
            </c:extLst>
          </c:dPt>
          <c:dPt>
            <c:idx val="2"/>
            <c:invertIfNegative val="0"/>
            <c:bubble3D val="0"/>
            <c:spPr>
              <a:solidFill>
                <a:srgbClr val="00B05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470C-4B31-ACF7-782019413F00}"/>
              </c:ext>
            </c:extLst>
          </c:dPt>
          <c:dPt>
            <c:idx val="3"/>
            <c:invertIfNegative val="0"/>
            <c:bubble3D val="0"/>
            <c:spPr>
              <a:solidFill>
                <a:srgbClr val="FFC0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7-470C-4B31-ACF7-782019413F00}"/>
              </c:ext>
            </c:extLst>
          </c:dPt>
          <c:dPt>
            <c:idx val="4"/>
            <c:invertIfNegative val="0"/>
            <c:bubble3D val="0"/>
            <c:spPr>
              <a:solidFill>
                <a:srgbClr val="FFC0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9-470C-4B31-ACF7-782019413F00}"/>
              </c:ext>
            </c:extLst>
          </c:dPt>
          <c:dPt>
            <c:idx val="5"/>
            <c:invertIfNegative val="0"/>
            <c:bubble3D val="0"/>
            <c:spPr>
              <a:solidFill>
                <a:srgbClr val="FFC0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B-470C-4B31-ACF7-782019413F00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Lit>
              <c:ptCount val="15"/>
              <c:pt idx="0">
                <c:v>МБДОУ «Детский сад № 1 «Сказка» г. Корсаков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C-470C-4B31-ACF7-782019413F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-2119160920"/>
        <c:axId val="-2119164440"/>
      </c:barChart>
      <c:catAx>
        <c:axId val="-211916092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2119164440"/>
        <c:crosses val="autoZero"/>
        <c:auto val="1"/>
        <c:lblAlgn val="ctr"/>
        <c:lblOffset val="100"/>
        <c:noMultiLvlLbl val="0"/>
      </c:catAx>
      <c:valAx>
        <c:axId val="-2119164440"/>
        <c:scaling>
          <c:orientation val="minMax"/>
          <c:max val="1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21191609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/>
    <c:pageMargins b="0.75" l="0.7" r="0.7" t="0.75" header="0.3" footer="0.3"/>
    <c:pageSetup orientation="portrait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FF0000"/>
            </a:solidFill>
            <a:ln w="25400">
              <a:noFill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00B05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FE3B-4F45-B9E5-4BF3CE8DC253}"/>
              </c:ext>
            </c:extLst>
          </c:dPt>
          <c:dPt>
            <c:idx val="1"/>
            <c:invertIfNegative val="0"/>
            <c:bubble3D val="0"/>
            <c:spPr>
              <a:solidFill>
                <a:srgbClr val="00B05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FE3B-4F45-B9E5-4BF3CE8DC253}"/>
              </c:ext>
            </c:extLst>
          </c:dPt>
          <c:dPt>
            <c:idx val="2"/>
            <c:invertIfNegative val="0"/>
            <c:bubble3D val="0"/>
            <c:spPr>
              <a:solidFill>
                <a:srgbClr val="00B05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FE3B-4F45-B9E5-4BF3CE8DC253}"/>
              </c:ext>
            </c:extLst>
          </c:dPt>
          <c:dPt>
            <c:idx val="3"/>
            <c:invertIfNegative val="0"/>
            <c:bubble3D val="0"/>
            <c:spPr>
              <a:solidFill>
                <a:srgbClr val="FFC0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7-FE3B-4F45-B9E5-4BF3CE8DC253}"/>
              </c:ext>
            </c:extLst>
          </c:dPt>
          <c:dPt>
            <c:idx val="4"/>
            <c:invertIfNegative val="0"/>
            <c:bubble3D val="0"/>
            <c:spPr>
              <a:solidFill>
                <a:srgbClr val="FFC0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9-FE3B-4F45-B9E5-4BF3CE8DC253}"/>
              </c:ext>
            </c:extLst>
          </c:dPt>
          <c:dPt>
            <c:idx val="5"/>
            <c:invertIfNegative val="0"/>
            <c:bubble3D val="0"/>
            <c:spPr>
              <a:solidFill>
                <a:srgbClr val="FFC0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B-FE3B-4F45-B9E5-4BF3CE8DC253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15"/>
              <c:pt idx="0">
                <c:v>МБДОУ «Детский сад № 1 «Сказка» г. Корсаков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C-FE3B-4F45-B9E5-4BF3CE8DC2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-2119114376"/>
        <c:axId val="-2119117896"/>
      </c:barChart>
      <c:catAx>
        <c:axId val="-211911437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2119117896"/>
        <c:crosses val="autoZero"/>
        <c:auto val="1"/>
        <c:lblAlgn val="ctr"/>
        <c:lblOffset val="100"/>
        <c:noMultiLvlLbl val="0"/>
      </c:catAx>
      <c:valAx>
        <c:axId val="-2119117896"/>
        <c:scaling>
          <c:orientation val="minMax"/>
          <c:max val="1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21191143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/>
    <c:pageMargins b="0.75" l="0.7" r="0.7" t="0.75" header="0.3" footer="0.3"/>
    <c:pageSetup orientation="portrait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FF0000"/>
            </a:solidFill>
            <a:ln w="25400">
              <a:noFill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00B05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7DAD-4731-BA5B-9A0BB287E532}"/>
              </c:ext>
            </c:extLst>
          </c:dPt>
          <c:dPt>
            <c:idx val="1"/>
            <c:invertIfNegative val="0"/>
            <c:bubble3D val="0"/>
            <c:spPr>
              <a:solidFill>
                <a:srgbClr val="00B05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7DAD-4731-BA5B-9A0BB287E532}"/>
              </c:ext>
            </c:extLst>
          </c:dPt>
          <c:dPt>
            <c:idx val="2"/>
            <c:invertIfNegative val="0"/>
            <c:bubble3D val="0"/>
            <c:spPr>
              <a:solidFill>
                <a:srgbClr val="00B05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7DAD-4731-BA5B-9A0BB287E532}"/>
              </c:ext>
            </c:extLst>
          </c:dPt>
          <c:dPt>
            <c:idx val="3"/>
            <c:invertIfNegative val="0"/>
            <c:bubble3D val="0"/>
            <c:spPr>
              <a:solidFill>
                <a:srgbClr val="FFC0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7-7DAD-4731-BA5B-9A0BB287E532}"/>
              </c:ext>
            </c:extLst>
          </c:dPt>
          <c:dPt>
            <c:idx val="4"/>
            <c:invertIfNegative val="0"/>
            <c:bubble3D val="0"/>
            <c:spPr>
              <a:solidFill>
                <a:srgbClr val="FFC0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9-7DAD-4731-BA5B-9A0BB287E532}"/>
              </c:ext>
            </c:extLst>
          </c:dPt>
          <c:dPt>
            <c:idx val="5"/>
            <c:invertIfNegative val="0"/>
            <c:bubble3D val="0"/>
            <c:spPr>
              <a:solidFill>
                <a:srgbClr val="FFC0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B-7DAD-4731-BA5B-9A0BB287E532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15"/>
              <c:pt idx="0">
                <c:v>МБДОУ «Детский сад № 1 «Сказка» г. Корсаков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C-7DAD-4731-BA5B-9A0BB287E5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-2119160920"/>
        <c:axId val="-2119164440"/>
      </c:barChart>
      <c:catAx>
        <c:axId val="-211916092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2119164440"/>
        <c:crosses val="autoZero"/>
        <c:auto val="1"/>
        <c:lblAlgn val="ctr"/>
        <c:lblOffset val="100"/>
        <c:noMultiLvlLbl val="0"/>
      </c:catAx>
      <c:valAx>
        <c:axId val="-2119164440"/>
        <c:scaling>
          <c:orientation val="minMax"/>
          <c:max val="1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21191609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/>
    <c:pageMargins b="0.75" l="0.7" r="0.7" t="0.75" header="0.3" footer="0.3"/>
    <c:pageSetup orientation="portrait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FF0000"/>
            </a:solidFill>
            <a:ln w="25400">
              <a:noFill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00B05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A24E-4145-848E-8BEA85845490}"/>
              </c:ext>
            </c:extLst>
          </c:dPt>
          <c:dPt>
            <c:idx val="1"/>
            <c:invertIfNegative val="0"/>
            <c:bubble3D val="0"/>
            <c:spPr>
              <a:solidFill>
                <a:srgbClr val="00B05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A24E-4145-848E-8BEA85845490}"/>
              </c:ext>
            </c:extLst>
          </c:dPt>
          <c:dPt>
            <c:idx val="2"/>
            <c:invertIfNegative val="0"/>
            <c:bubble3D val="0"/>
            <c:spPr>
              <a:solidFill>
                <a:srgbClr val="00B05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A24E-4145-848E-8BEA85845490}"/>
              </c:ext>
            </c:extLst>
          </c:dPt>
          <c:dPt>
            <c:idx val="3"/>
            <c:invertIfNegative val="0"/>
            <c:bubble3D val="0"/>
            <c:spPr>
              <a:solidFill>
                <a:srgbClr val="FFC0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7-A24E-4145-848E-8BEA85845490}"/>
              </c:ext>
            </c:extLst>
          </c:dPt>
          <c:dPt>
            <c:idx val="4"/>
            <c:invertIfNegative val="0"/>
            <c:bubble3D val="0"/>
            <c:spPr>
              <a:solidFill>
                <a:srgbClr val="FFC0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9-A24E-4145-848E-8BEA85845490}"/>
              </c:ext>
            </c:extLst>
          </c:dPt>
          <c:dPt>
            <c:idx val="5"/>
            <c:invertIfNegative val="0"/>
            <c:bubble3D val="0"/>
            <c:spPr>
              <a:solidFill>
                <a:srgbClr val="FFC0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B-A24E-4145-848E-8BEA85845490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15"/>
              <c:pt idx="0">
                <c:v>МБДОУ «Детский сад № 1 «Сказка» г. Корсаков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C-A24E-4145-848E-8BEA858454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-2115919608"/>
        <c:axId val="-2115916104"/>
      </c:barChart>
      <c:catAx>
        <c:axId val="-211591960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2115916104"/>
        <c:crosses val="autoZero"/>
        <c:auto val="1"/>
        <c:lblAlgn val="ctr"/>
        <c:lblOffset val="100"/>
        <c:noMultiLvlLbl val="0"/>
      </c:catAx>
      <c:valAx>
        <c:axId val="-2115916104"/>
        <c:scaling>
          <c:orientation val="minMax"/>
          <c:max val="1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211591960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/>
    <c:pageMargins b="0.75" l="0.7" r="0.7" t="0.75" header="0.3" footer="0.3"/>
    <c:pageSetup orientation="portrait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FF0000"/>
            </a:solidFill>
            <a:ln w="25400">
              <a:noFill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00B05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0F47-45E5-9FD4-A22EDA0B3EB6}"/>
              </c:ext>
            </c:extLst>
          </c:dPt>
          <c:dPt>
            <c:idx val="1"/>
            <c:invertIfNegative val="0"/>
            <c:bubble3D val="0"/>
            <c:spPr>
              <a:solidFill>
                <a:srgbClr val="00B05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0F47-45E5-9FD4-A22EDA0B3EB6}"/>
              </c:ext>
            </c:extLst>
          </c:dPt>
          <c:dPt>
            <c:idx val="2"/>
            <c:invertIfNegative val="0"/>
            <c:bubble3D val="0"/>
            <c:spPr>
              <a:solidFill>
                <a:srgbClr val="00B05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0F47-45E5-9FD4-A22EDA0B3EB6}"/>
              </c:ext>
            </c:extLst>
          </c:dPt>
          <c:dPt>
            <c:idx val="3"/>
            <c:invertIfNegative val="0"/>
            <c:bubble3D val="0"/>
            <c:spPr>
              <a:solidFill>
                <a:srgbClr val="FFC0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7-0F47-45E5-9FD4-A22EDA0B3EB6}"/>
              </c:ext>
            </c:extLst>
          </c:dPt>
          <c:dPt>
            <c:idx val="4"/>
            <c:invertIfNegative val="0"/>
            <c:bubble3D val="0"/>
            <c:spPr>
              <a:solidFill>
                <a:srgbClr val="FFC0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9-0F47-45E5-9FD4-A22EDA0B3EB6}"/>
              </c:ext>
            </c:extLst>
          </c:dPt>
          <c:dPt>
            <c:idx val="5"/>
            <c:invertIfNegative val="0"/>
            <c:bubble3D val="0"/>
            <c:spPr>
              <a:solidFill>
                <a:srgbClr val="FFC0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B-0F47-45E5-9FD4-A22EDA0B3EB6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15"/>
              <c:pt idx="0">
                <c:v>МБДОУ «Детский сад № 1 «Сказка» г. Корсаков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C-0F47-45E5-9FD4-A22EDA0B3E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-2119114376"/>
        <c:axId val="-2119117896"/>
      </c:barChart>
      <c:catAx>
        <c:axId val="-211911437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2119117896"/>
        <c:crosses val="autoZero"/>
        <c:auto val="1"/>
        <c:lblAlgn val="ctr"/>
        <c:lblOffset val="100"/>
        <c:noMultiLvlLbl val="0"/>
      </c:catAx>
      <c:valAx>
        <c:axId val="-2119117896"/>
        <c:scaling>
          <c:orientation val="minMax"/>
          <c:max val="1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21191143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/>
    <c:pageMargins b="0.75" l="0.7" r="0.7" t="0.75" header="0.3" footer="0.3"/>
    <c:pageSetup orientation="portrait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FF0000"/>
            </a:solidFill>
            <a:ln w="25400">
              <a:noFill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00B05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7647-43B2-B5D4-C1461FBCD616}"/>
              </c:ext>
            </c:extLst>
          </c:dPt>
          <c:dPt>
            <c:idx val="1"/>
            <c:invertIfNegative val="0"/>
            <c:bubble3D val="0"/>
            <c:spPr>
              <a:solidFill>
                <a:srgbClr val="00B05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7647-43B2-B5D4-C1461FBCD616}"/>
              </c:ext>
            </c:extLst>
          </c:dPt>
          <c:dPt>
            <c:idx val="2"/>
            <c:invertIfNegative val="0"/>
            <c:bubble3D val="0"/>
            <c:spPr>
              <a:solidFill>
                <a:srgbClr val="00B05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7647-43B2-B5D4-C1461FBCD616}"/>
              </c:ext>
            </c:extLst>
          </c:dPt>
          <c:dPt>
            <c:idx val="3"/>
            <c:invertIfNegative val="0"/>
            <c:bubble3D val="0"/>
            <c:spPr>
              <a:solidFill>
                <a:srgbClr val="FFC0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7-7647-43B2-B5D4-C1461FBCD616}"/>
              </c:ext>
            </c:extLst>
          </c:dPt>
          <c:dPt>
            <c:idx val="4"/>
            <c:invertIfNegative val="0"/>
            <c:bubble3D val="0"/>
            <c:spPr>
              <a:solidFill>
                <a:srgbClr val="FFC0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9-7647-43B2-B5D4-C1461FBCD616}"/>
              </c:ext>
            </c:extLst>
          </c:dPt>
          <c:dPt>
            <c:idx val="5"/>
            <c:invertIfNegative val="0"/>
            <c:bubble3D val="0"/>
            <c:spPr>
              <a:solidFill>
                <a:srgbClr val="FFC0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B-7647-43B2-B5D4-C1461FBCD616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15"/>
              <c:pt idx="0">
                <c:v>МБДОУ «Детский сад № 1 «Сказка» г. Корсаков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C-7647-43B2-B5D4-C1461FBCD6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-2119160920"/>
        <c:axId val="-2119164440"/>
      </c:barChart>
      <c:catAx>
        <c:axId val="-211916092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2119164440"/>
        <c:crosses val="autoZero"/>
        <c:auto val="1"/>
        <c:lblAlgn val="ctr"/>
        <c:lblOffset val="100"/>
        <c:noMultiLvlLbl val="0"/>
      </c:catAx>
      <c:valAx>
        <c:axId val="-2119164440"/>
        <c:scaling>
          <c:orientation val="minMax"/>
          <c:max val="1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21191609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/>
    <c:pageMargins b="0.75" l="0.7" r="0.7" t="0.75" header="0.3" footer="0.3"/>
    <c:pageSetup orientation="portrait"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FF0000"/>
            </a:solidFill>
            <a:ln w="25400">
              <a:noFill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00B05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0A34-4E77-8C62-E6A8EA1183E7}"/>
              </c:ext>
            </c:extLst>
          </c:dPt>
          <c:dPt>
            <c:idx val="1"/>
            <c:invertIfNegative val="0"/>
            <c:bubble3D val="0"/>
            <c:spPr>
              <a:solidFill>
                <a:srgbClr val="00B05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0A34-4E77-8C62-E6A8EA1183E7}"/>
              </c:ext>
            </c:extLst>
          </c:dPt>
          <c:dPt>
            <c:idx val="2"/>
            <c:invertIfNegative val="0"/>
            <c:bubble3D val="0"/>
            <c:spPr>
              <a:solidFill>
                <a:srgbClr val="00B05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0A34-4E77-8C62-E6A8EA1183E7}"/>
              </c:ext>
            </c:extLst>
          </c:dPt>
          <c:dPt>
            <c:idx val="3"/>
            <c:invertIfNegative val="0"/>
            <c:bubble3D val="0"/>
            <c:spPr>
              <a:solidFill>
                <a:srgbClr val="FFC0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7-0A34-4E77-8C62-E6A8EA1183E7}"/>
              </c:ext>
            </c:extLst>
          </c:dPt>
          <c:dPt>
            <c:idx val="4"/>
            <c:invertIfNegative val="0"/>
            <c:bubble3D val="0"/>
            <c:spPr>
              <a:solidFill>
                <a:srgbClr val="FFC0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9-0A34-4E77-8C62-E6A8EA1183E7}"/>
              </c:ext>
            </c:extLst>
          </c:dPt>
          <c:dPt>
            <c:idx val="5"/>
            <c:invertIfNegative val="0"/>
            <c:bubble3D val="0"/>
            <c:spPr>
              <a:solidFill>
                <a:srgbClr val="FFC0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B-0A34-4E77-8C62-E6A8EA1183E7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15"/>
              <c:pt idx="0">
                <c:v>МБДОУ «Детский сад № 1 «Сказка» г. Корсаков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C-0A34-4E77-8C62-E6A8EA1183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-2115919608"/>
        <c:axId val="-2115916104"/>
      </c:barChart>
      <c:catAx>
        <c:axId val="-211591960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2115916104"/>
        <c:crosses val="autoZero"/>
        <c:auto val="1"/>
        <c:lblAlgn val="ctr"/>
        <c:lblOffset val="100"/>
        <c:noMultiLvlLbl val="0"/>
      </c:catAx>
      <c:valAx>
        <c:axId val="-2115916104"/>
        <c:scaling>
          <c:orientation val="minMax"/>
          <c:max val="1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211591960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FF0000"/>
            </a:solidFill>
            <a:ln w="25400">
              <a:noFill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00B05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ED66-483C-BD9C-9259080744A1}"/>
              </c:ext>
            </c:extLst>
          </c:dPt>
          <c:dPt>
            <c:idx val="1"/>
            <c:invertIfNegative val="0"/>
            <c:bubble3D val="0"/>
            <c:spPr>
              <a:solidFill>
                <a:srgbClr val="00B05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ED66-483C-BD9C-9259080744A1}"/>
              </c:ext>
            </c:extLst>
          </c:dPt>
          <c:dPt>
            <c:idx val="2"/>
            <c:invertIfNegative val="0"/>
            <c:bubble3D val="0"/>
            <c:spPr>
              <a:solidFill>
                <a:srgbClr val="00B05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ED66-483C-BD9C-9259080744A1}"/>
              </c:ext>
            </c:extLst>
          </c:dPt>
          <c:dPt>
            <c:idx val="3"/>
            <c:invertIfNegative val="0"/>
            <c:bubble3D val="0"/>
            <c:spPr>
              <a:solidFill>
                <a:srgbClr val="FFC0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7-ED66-483C-BD9C-9259080744A1}"/>
              </c:ext>
            </c:extLst>
          </c:dPt>
          <c:dPt>
            <c:idx val="4"/>
            <c:invertIfNegative val="0"/>
            <c:bubble3D val="0"/>
            <c:spPr>
              <a:solidFill>
                <a:srgbClr val="FFC0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9-ED66-483C-BD9C-9259080744A1}"/>
              </c:ext>
            </c:extLst>
          </c:dPt>
          <c:dPt>
            <c:idx val="5"/>
            <c:invertIfNegative val="0"/>
            <c:bubble3D val="0"/>
            <c:spPr>
              <a:solidFill>
                <a:srgbClr val="FFC0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B-ED66-483C-BD9C-9259080744A1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Lit>
              <c:ptCount val="15"/>
              <c:pt idx="0">
                <c:v>МБДОУ «Детский сад № 1 «Сказка» г. Корсаков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C-ED66-483C-BD9C-9259080744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-2115919608"/>
        <c:axId val="-2115916104"/>
      </c:barChart>
      <c:catAx>
        <c:axId val="-211591960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2115916104"/>
        <c:crosses val="autoZero"/>
        <c:auto val="1"/>
        <c:lblAlgn val="ctr"/>
        <c:lblOffset val="100"/>
        <c:noMultiLvlLbl val="0"/>
      </c:catAx>
      <c:valAx>
        <c:axId val="-2115916104"/>
        <c:scaling>
          <c:orientation val="minMax"/>
          <c:max val="1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211591960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FF0000"/>
            </a:solidFill>
            <a:ln w="25400">
              <a:noFill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00B05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EC1D-45B6-A088-3D4B55CE71FC}"/>
              </c:ext>
            </c:extLst>
          </c:dPt>
          <c:dPt>
            <c:idx val="1"/>
            <c:invertIfNegative val="0"/>
            <c:bubble3D val="0"/>
            <c:spPr>
              <a:solidFill>
                <a:srgbClr val="00B05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EC1D-45B6-A088-3D4B55CE71FC}"/>
              </c:ext>
            </c:extLst>
          </c:dPt>
          <c:dPt>
            <c:idx val="2"/>
            <c:invertIfNegative val="0"/>
            <c:bubble3D val="0"/>
            <c:spPr>
              <a:solidFill>
                <a:srgbClr val="00B05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EC1D-45B6-A088-3D4B55CE71FC}"/>
              </c:ext>
            </c:extLst>
          </c:dPt>
          <c:dPt>
            <c:idx val="3"/>
            <c:invertIfNegative val="0"/>
            <c:bubble3D val="0"/>
            <c:spPr>
              <a:solidFill>
                <a:srgbClr val="FFC0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7-EC1D-45B6-A088-3D4B55CE71FC}"/>
              </c:ext>
            </c:extLst>
          </c:dPt>
          <c:dPt>
            <c:idx val="4"/>
            <c:invertIfNegative val="0"/>
            <c:bubble3D val="0"/>
            <c:spPr>
              <a:solidFill>
                <a:srgbClr val="FFC0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9-EC1D-45B6-A088-3D4B55CE71FC}"/>
              </c:ext>
            </c:extLst>
          </c:dPt>
          <c:dPt>
            <c:idx val="5"/>
            <c:invertIfNegative val="0"/>
            <c:bubble3D val="0"/>
            <c:spPr>
              <a:solidFill>
                <a:srgbClr val="FFC0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B-EC1D-45B6-A088-3D4B55CE71FC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Lit>
              <c:ptCount val="15"/>
              <c:pt idx="0">
                <c:v>МБДОУ «Детский сад № 1 «Сказка» г. Корсаков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C-EC1D-45B6-A088-3D4B55CE71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-2119114376"/>
        <c:axId val="-2119117896"/>
      </c:barChart>
      <c:catAx>
        <c:axId val="-211911437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2119117896"/>
        <c:crosses val="autoZero"/>
        <c:auto val="1"/>
        <c:lblAlgn val="ctr"/>
        <c:lblOffset val="100"/>
        <c:noMultiLvlLbl val="0"/>
      </c:catAx>
      <c:valAx>
        <c:axId val="-2119117896"/>
        <c:scaling>
          <c:orientation val="minMax"/>
          <c:max val="1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21191143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FF0000"/>
            </a:solidFill>
            <a:ln w="25400">
              <a:noFill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00B05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2E76-4129-8C02-DAC9860D40C0}"/>
              </c:ext>
            </c:extLst>
          </c:dPt>
          <c:dPt>
            <c:idx val="1"/>
            <c:invertIfNegative val="0"/>
            <c:bubble3D val="0"/>
            <c:spPr>
              <a:solidFill>
                <a:srgbClr val="00B05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2E76-4129-8C02-DAC9860D40C0}"/>
              </c:ext>
            </c:extLst>
          </c:dPt>
          <c:dPt>
            <c:idx val="2"/>
            <c:invertIfNegative val="0"/>
            <c:bubble3D val="0"/>
            <c:spPr>
              <a:solidFill>
                <a:srgbClr val="00B05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2E76-4129-8C02-DAC9860D40C0}"/>
              </c:ext>
            </c:extLst>
          </c:dPt>
          <c:dPt>
            <c:idx val="3"/>
            <c:invertIfNegative val="0"/>
            <c:bubble3D val="0"/>
            <c:spPr>
              <a:solidFill>
                <a:srgbClr val="FFC0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7-2E76-4129-8C02-DAC9860D40C0}"/>
              </c:ext>
            </c:extLst>
          </c:dPt>
          <c:dPt>
            <c:idx val="4"/>
            <c:invertIfNegative val="0"/>
            <c:bubble3D val="0"/>
            <c:spPr>
              <a:solidFill>
                <a:srgbClr val="FFC0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9-2E76-4129-8C02-DAC9860D40C0}"/>
              </c:ext>
            </c:extLst>
          </c:dPt>
          <c:dPt>
            <c:idx val="5"/>
            <c:invertIfNegative val="0"/>
            <c:bubble3D val="0"/>
            <c:spPr>
              <a:solidFill>
                <a:srgbClr val="FFC0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B-2E76-4129-8C02-DAC9860D40C0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Lit>
              <c:ptCount val="15"/>
              <c:pt idx="0">
                <c:v>МБДОУ «Детский сад № 1 «Сказка» г. Корсаков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C-2E76-4129-8C02-DAC9860D40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-2119160920"/>
        <c:axId val="-2119164440"/>
      </c:barChart>
      <c:catAx>
        <c:axId val="-211916092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2119164440"/>
        <c:crosses val="autoZero"/>
        <c:auto val="1"/>
        <c:lblAlgn val="ctr"/>
        <c:lblOffset val="100"/>
        <c:noMultiLvlLbl val="0"/>
      </c:catAx>
      <c:valAx>
        <c:axId val="-2119164440"/>
        <c:scaling>
          <c:orientation val="minMax"/>
          <c:max val="1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21191609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FF0000"/>
            </a:solidFill>
            <a:ln w="25400">
              <a:noFill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00B05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4CE3-48EC-809A-B827995DBE31}"/>
              </c:ext>
            </c:extLst>
          </c:dPt>
          <c:dPt>
            <c:idx val="1"/>
            <c:invertIfNegative val="0"/>
            <c:bubble3D val="0"/>
            <c:spPr>
              <a:solidFill>
                <a:srgbClr val="00B05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4CE3-48EC-809A-B827995DBE31}"/>
              </c:ext>
            </c:extLst>
          </c:dPt>
          <c:dPt>
            <c:idx val="2"/>
            <c:invertIfNegative val="0"/>
            <c:bubble3D val="0"/>
            <c:spPr>
              <a:solidFill>
                <a:srgbClr val="00B05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4CE3-48EC-809A-B827995DBE31}"/>
              </c:ext>
            </c:extLst>
          </c:dPt>
          <c:dPt>
            <c:idx val="3"/>
            <c:invertIfNegative val="0"/>
            <c:bubble3D val="0"/>
            <c:spPr>
              <a:solidFill>
                <a:srgbClr val="FFC0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7-4CE3-48EC-809A-B827995DBE31}"/>
              </c:ext>
            </c:extLst>
          </c:dPt>
          <c:dPt>
            <c:idx val="4"/>
            <c:invertIfNegative val="0"/>
            <c:bubble3D val="0"/>
            <c:spPr>
              <a:solidFill>
                <a:srgbClr val="FFC0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9-4CE3-48EC-809A-B827995DBE31}"/>
              </c:ext>
            </c:extLst>
          </c:dPt>
          <c:dPt>
            <c:idx val="5"/>
            <c:invertIfNegative val="0"/>
            <c:bubble3D val="0"/>
            <c:spPr>
              <a:solidFill>
                <a:srgbClr val="FFC0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B-4CE3-48EC-809A-B827995DBE31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Lit>
              <c:ptCount val="15"/>
              <c:pt idx="0">
                <c:v>МБДОУ «Детский сад № 1 «Сказка» г. Корсаков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C-4CE3-48EC-809A-B827995DBE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-2115919608"/>
        <c:axId val="-2115916104"/>
      </c:barChart>
      <c:catAx>
        <c:axId val="-211591960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2115916104"/>
        <c:crosses val="autoZero"/>
        <c:auto val="1"/>
        <c:lblAlgn val="ctr"/>
        <c:lblOffset val="100"/>
        <c:noMultiLvlLbl val="0"/>
      </c:catAx>
      <c:valAx>
        <c:axId val="-2115916104"/>
        <c:scaling>
          <c:orientation val="minMax"/>
          <c:max val="1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211591960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00B050"/>
            </a:solidFill>
            <a:ln>
              <a:noFill/>
            </a:ln>
            <a:effectLst/>
          </c:spPr>
          <c:invertIfNegative val="0"/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7F22-40B5-A546-BAC9A5B5F451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7F22-40B5-A546-BAC9A5B5F451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7F22-40B5-A546-BAC9A5B5F451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7F22-40B5-A546-BAC9A5B5F451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7F22-40B5-A546-BAC9A5B5F451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7F22-40B5-A546-BAC9A5B5F451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7F22-40B5-A546-BAC9A5B5F451}"/>
              </c:ext>
            </c:extLst>
          </c:dPt>
          <c:dPt>
            <c:idx val="16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7F22-40B5-A546-BAC9A5B5F451}"/>
              </c:ext>
            </c:extLst>
          </c:dPt>
          <c:dPt>
            <c:idx val="17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7F22-40B5-A546-BAC9A5B5F45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Свод_МО!$B$3:$B$20</c:f>
              <c:strCache>
                <c:ptCount val="18"/>
                <c:pt idx="0">
                  <c:v>Северо-Курильский муниципальный округ</c:v>
                </c:pt>
                <c:pt idx="1">
                  <c:v>Макаровский муниципальный округ</c:v>
                </c:pt>
                <c:pt idx="2">
                  <c:v>Невельский муниципальный округ</c:v>
                </c:pt>
                <c:pt idx="3">
                  <c:v>Поронайский муниципальный округ</c:v>
                </c:pt>
                <c:pt idx="4">
                  <c:v>Охинский муниципальный округ</c:v>
                </c:pt>
                <c:pt idx="5">
                  <c:v>Смирныховский муниципальный округ</c:v>
                </c:pt>
                <c:pt idx="6">
                  <c:v>Корсаковский муниципальный округ</c:v>
                </c:pt>
                <c:pt idx="7">
                  <c:v>Углегорский муниципальный округ</c:v>
                </c:pt>
                <c:pt idx="8">
                  <c:v>Анивский муниципальный округ</c:v>
                </c:pt>
                <c:pt idx="9">
                  <c:v>Городской округ "Город Южно-Сахалинск"</c:v>
                </c:pt>
                <c:pt idx="10">
                  <c:v>Южно-Курильский муниципальный округ</c:v>
                </c:pt>
                <c:pt idx="11">
                  <c:v>Александровск-Сахалинский муниципальный округ</c:v>
                </c:pt>
                <c:pt idx="12">
                  <c:v>Томаринский муниципальный округ</c:v>
                </c:pt>
                <c:pt idx="13">
                  <c:v>Ногликский муниципальный округ</c:v>
                </c:pt>
                <c:pt idx="14">
                  <c:v>Холмский муниципальный округ</c:v>
                </c:pt>
                <c:pt idx="15">
                  <c:v>Тымовский муниципальный округ</c:v>
                </c:pt>
                <c:pt idx="16">
                  <c:v>Долинский муниципальный округ</c:v>
                </c:pt>
                <c:pt idx="17">
                  <c:v>Курильский муниципальный округ</c:v>
                </c:pt>
              </c:strCache>
            </c:strRef>
          </c:cat>
          <c:val>
            <c:numRef>
              <c:f>Свод_МО!$D$3:$D$20</c:f>
              <c:numCache>
                <c:formatCode>#,##0</c:formatCode>
                <c:ptCount val="18"/>
                <c:pt idx="0">
                  <c:v>100</c:v>
                </c:pt>
                <c:pt idx="1">
                  <c:v>100</c:v>
                </c:pt>
                <c:pt idx="2">
                  <c:v>99</c:v>
                </c:pt>
                <c:pt idx="3">
                  <c:v>99</c:v>
                </c:pt>
                <c:pt idx="4">
                  <c:v>99</c:v>
                </c:pt>
                <c:pt idx="5">
                  <c:v>98</c:v>
                </c:pt>
                <c:pt idx="6">
                  <c:v>98</c:v>
                </c:pt>
                <c:pt idx="7">
                  <c:v>98</c:v>
                </c:pt>
                <c:pt idx="8">
                  <c:v>97</c:v>
                </c:pt>
                <c:pt idx="9">
                  <c:v>97</c:v>
                </c:pt>
                <c:pt idx="10">
                  <c:v>96</c:v>
                </c:pt>
                <c:pt idx="11">
                  <c:v>96</c:v>
                </c:pt>
                <c:pt idx="12">
                  <c:v>95</c:v>
                </c:pt>
                <c:pt idx="13">
                  <c:v>95</c:v>
                </c:pt>
                <c:pt idx="14">
                  <c:v>94</c:v>
                </c:pt>
                <c:pt idx="15">
                  <c:v>94</c:v>
                </c:pt>
                <c:pt idx="16">
                  <c:v>90</c:v>
                </c:pt>
                <c:pt idx="17">
                  <c:v>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2F-42D1-B8ED-B4787C6DD2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-2115779576"/>
        <c:axId val="-2115776152"/>
      </c:barChart>
      <c:catAx>
        <c:axId val="-211577957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-2115776152"/>
        <c:crosses val="autoZero"/>
        <c:auto val="1"/>
        <c:lblAlgn val="ctr"/>
        <c:lblOffset val="100"/>
        <c:noMultiLvlLbl val="0"/>
      </c:catAx>
      <c:valAx>
        <c:axId val="-2115776152"/>
        <c:scaling>
          <c:orientation val="minMax"/>
          <c:max val="10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-211577957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FF0000"/>
            </a:solidFill>
            <a:ln w="25400">
              <a:noFill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00B05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DE17-42F5-8F2D-83357817DFDE}"/>
              </c:ext>
            </c:extLst>
          </c:dPt>
          <c:dPt>
            <c:idx val="1"/>
            <c:invertIfNegative val="0"/>
            <c:bubble3D val="0"/>
            <c:spPr>
              <a:solidFill>
                <a:srgbClr val="00B05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DE17-42F5-8F2D-83357817DFDE}"/>
              </c:ext>
            </c:extLst>
          </c:dPt>
          <c:dPt>
            <c:idx val="2"/>
            <c:invertIfNegative val="0"/>
            <c:bubble3D val="0"/>
            <c:spPr>
              <a:solidFill>
                <a:srgbClr val="00B05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DE17-42F5-8F2D-83357817DFDE}"/>
              </c:ext>
            </c:extLst>
          </c:dPt>
          <c:dPt>
            <c:idx val="3"/>
            <c:invertIfNegative val="0"/>
            <c:bubble3D val="0"/>
            <c:spPr>
              <a:solidFill>
                <a:srgbClr val="FFC0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7-DE17-42F5-8F2D-83357817DFDE}"/>
              </c:ext>
            </c:extLst>
          </c:dPt>
          <c:dPt>
            <c:idx val="4"/>
            <c:invertIfNegative val="0"/>
            <c:bubble3D val="0"/>
            <c:spPr>
              <a:solidFill>
                <a:srgbClr val="FFC0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9-DE17-42F5-8F2D-83357817DFDE}"/>
              </c:ext>
            </c:extLst>
          </c:dPt>
          <c:dPt>
            <c:idx val="5"/>
            <c:invertIfNegative val="0"/>
            <c:bubble3D val="0"/>
            <c:spPr>
              <a:solidFill>
                <a:srgbClr val="FFC0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B-DE17-42F5-8F2D-83357817DFDE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15"/>
              <c:pt idx="0">
                <c:v>МБДОУ «Детский сад № 1 «Сказка» г. Корсаков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C-DE17-42F5-8F2D-83357817DF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-2119114376"/>
        <c:axId val="-2119117896"/>
      </c:barChart>
      <c:catAx>
        <c:axId val="-211911437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2119117896"/>
        <c:crosses val="autoZero"/>
        <c:auto val="1"/>
        <c:lblAlgn val="ctr"/>
        <c:lblOffset val="100"/>
        <c:noMultiLvlLbl val="0"/>
      </c:catAx>
      <c:valAx>
        <c:axId val="-2119117896"/>
        <c:scaling>
          <c:orientation val="minMax"/>
          <c:max val="1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21191143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FF0000"/>
            </a:solidFill>
            <a:ln w="25400">
              <a:noFill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00B05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C073-47F5-B00F-A994291CBC09}"/>
              </c:ext>
            </c:extLst>
          </c:dPt>
          <c:dPt>
            <c:idx val="1"/>
            <c:invertIfNegative val="0"/>
            <c:bubble3D val="0"/>
            <c:spPr>
              <a:solidFill>
                <a:srgbClr val="00B05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C073-47F5-B00F-A994291CBC09}"/>
              </c:ext>
            </c:extLst>
          </c:dPt>
          <c:dPt>
            <c:idx val="2"/>
            <c:invertIfNegative val="0"/>
            <c:bubble3D val="0"/>
            <c:spPr>
              <a:solidFill>
                <a:srgbClr val="00B05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C073-47F5-B00F-A994291CBC09}"/>
              </c:ext>
            </c:extLst>
          </c:dPt>
          <c:dPt>
            <c:idx val="3"/>
            <c:invertIfNegative val="0"/>
            <c:bubble3D val="0"/>
            <c:spPr>
              <a:solidFill>
                <a:srgbClr val="FFC0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7-C073-47F5-B00F-A994291CBC09}"/>
              </c:ext>
            </c:extLst>
          </c:dPt>
          <c:dPt>
            <c:idx val="4"/>
            <c:invertIfNegative val="0"/>
            <c:bubble3D val="0"/>
            <c:spPr>
              <a:solidFill>
                <a:srgbClr val="FFC0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9-C073-47F5-B00F-A994291CBC09}"/>
              </c:ext>
            </c:extLst>
          </c:dPt>
          <c:dPt>
            <c:idx val="5"/>
            <c:invertIfNegative val="0"/>
            <c:bubble3D val="0"/>
            <c:spPr>
              <a:solidFill>
                <a:srgbClr val="FFC0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B-C073-47F5-B00F-A994291CBC09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15"/>
              <c:pt idx="0">
                <c:v>МБДОУ «Детский сад № 1 «Сказка» г. Корсаков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C-C073-47F5-B00F-A994291CBC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-2119160920"/>
        <c:axId val="-2119164440"/>
      </c:barChart>
      <c:catAx>
        <c:axId val="-211916092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2119164440"/>
        <c:crosses val="autoZero"/>
        <c:auto val="1"/>
        <c:lblAlgn val="ctr"/>
        <c:lblOffset val="100"/>
        <c:noMultiLvlLbl val="0"/>
      </c:catAx>
      <c:valAx>
        <c:axId val="-2119164440"/>
        <c:scaling>
          <c:orientation val="minMax"/>
          <c:max val="1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21191609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5.xml"/><Relationship Id="rId13" Type="http://schemas.openxmlformats.org/officeDocument/2006/relationships/chart" Target="../charts/chart20.xml"/><Relationship Id="rId18" Type="http://schemas.openxmlformats.org/officeDocument/2006/relationships/chart" Target="../charts/chart25.xml"/><Relationship Id="rId3" Type="http://schemas.openxmlformats.org/officeDocument/2006/relationships/chart" Target="../charts/chart10.xml"/><Relationship Id="rId7" Type="http://schemas.openxmlformats.org/officeDocument/2006/relationships/chart" Target="../charts/chart14.xml"/><Relationship Id="rId12" Type="http://schemas.openxmlformats.org/officeDocument/2006/relationships/chart" Target="../charts/chart19.xml"/><Relationship Id="rId17" Type="http://schemas.openxmlformats.org/officeDocument/2006/relationships/chart" Target="../charts/chart24.xml"/><Relationship Id="rId2" Type="http://schemas.openxmlformats.org/officeDocument/2006/relationships/chart" Target="../charts/chart9.xml"/><Relationship Id="rId16" Type="http://schemas.openxmlformats.org/officeDocument/2006/relationships/chart" Target="../charts/chart23.xml"/><Relationship Id="rId1" Type="http://schemas.openxmlformats.org/officeDocument/2006/relationships/chart" Target="../charts/chart8.xml"/><Relationship Id="rId6" Type="http://schemas.openxmlformats.org/officeDocument/2006/relationships/chart" Target="../charts/chart13.xml"/><Relationship Id="rId11" Type="http://schemas.openxmlformats.org/officeDocument/2006/relationships/chart" Target="../charts/chart18.xml"/><Relationship Id="rId5" Type="http://schemas.openxmlformats.org/officeDocument/2006/relationships/chart" Target="../charts/chart12.xml"/><Relationship Id="rId15" Type="http://schemas.openxmlformats.org/officeDocument/2006/relationships/chart" Target="../charts/chart22.xml"/><Relationship Id="rId10" Type="http://schemas.openxmlformats.org/officeDocument/2006/relationships/chart" Target="../charts/chart17.xml"/><Relationship Id="rId4" Type="http://schemas.openxmlformats.org/officeDocument/2006/relationships/chart" Target="../charts/chart11.xml"/><Relationship Id="rId9" Type="http://schemas.openxmlformats.org/officeDocument/2006/relationships/chart" Target="../charts/chart16.xml"/><Relationship Id="rId14" Type="http://schemas.openxmlformats.org/officeDocument/2006/relationships/chart" Target="../charts/chart2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17</xdr:row>
      <xdr:rowOff>190500</xdr:rowOff>
    </xdr:from>
    <xdr:to>
      <xdr:col>4</xdr:col>
      <xdr:colOff>9525</xdr:colOff>
      <xdr:row>38</xdr:row>
      <xdr:rowOff>57150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1300-00005D13B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0</xdr:colOff>
      <xdr:row>17</xdr:row>
      <xdr:rowOff>190500</xdr:rowOff>
    </xdr:from>
    <xdr:to>
      <xdr:col>4</xdr:col>
      <xdr:colOff>9525</xdr:colOff>
      <xdr:row>38</xdr:row>
      <xdr:rowOff>57150</xdr:rowOff>
    </xdr:to>
    <xdr:graphicFrame macro="">
      <xdr:nvGraphicFramePr>
        <xdr:cNvPr id="3" name="Диаграмма 1">
          <a:extLst>
            <a:ext uri="{FF2B5EF4-FFF2-40B4-BE49-F238E27FC236}">
              <a16:creationId xmlns:a16="http://schemas.microsoft.com/office/drawing/2014/main" id="{00000000-0008-0000-1300-00005E13B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28</xdr:row>
      <xdr:rowOff>0</xdr:rowOff>
    </xdr:from>
    <xdr:to>
      <xdr:col>4</xdr:col>
      <xdr:colOff>9525</xdr:colOff>
      <xdr:row>39</xdr:row>
      <xdr:rowOff>57150</xdr:rowOff>
    </xdr:to>
    <xdr:graphicFrame macro="">
      <xdr:nvGraphicFramePr>
        <xdr:cNvPr id="4" name="Диаграмма 1">
          <a:extLst>
            <a:ext uri="{FF2B5EF4-FFF2-40B4-BE49-F238E27FC236}">
              <a16:creationId xmlns:a16="http://schemas.microsoft.com/office/drawing/2014/main" id="{00000000-0008-0000-1300-00005F13B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0</xdr:colOff>
      <xdr:row>17</xdr:row>
      <xdr:rowOff>190500</xdr:rowOff>
    </xdr:from>
    <xdr:to>
      <xdr:col>4</xdr:col>
      <xdr:colOff>9525</xdr:colOff>
      <xdr:row>38</xdr:row>
      <xdr:rowOff>57150</xdr:rowOff>
    </xdr:to>
    <xdr:graphicFrame macro="">
      <xdr:nvGraphicFramePr>
        <xdr:cNvPr id="5" name="Диаграмма 1">
          <a:extLst>
            <a:ext uri="{FF2B5EF4-FFF2-40B4-BE49-F238E27FC236}">
              <a16:creationId xmlns:a16="http://schemas.microsoft.com/office/drawing/2014/main" id="{00000000-0008-0000-1300-00005D13B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0</xdr:colOff>
      <xdr:row>17</xdr:row>
      <xdr:rowOff>190500</xdr:rowOff>
    </xdr:from>
    <xdr:to>
      <xdr:col>4</xdr:col>
      <xdr:colOff>9525</xdr:colOff>
      <xdr:row>38</xdr:row>
      <xdr:rowOff>57150</xdr:rowOff>
    </xdr:to>
    <xdr:graphicFrame macro="">
      <xdr:nvGraphicFramePr>
        <xdr:cNvPr id="6" name="Диаграмма 1">
          <a:extLst>
            <a:ext uri="{FF2B5EF4-FFF2-40B4-BE49-F238E27FC236}">
              <a16:creationId xmlns:a16="http://schemas.microsoft.com/office/drawing/2014/main" id="{00000000-0008-0000-1300-00005E13B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0</xdr:colOff>
      <xdr:row>28</xdr:row>
      <xdr:rowOff>0</xdr:rowOff>
    </xdr:from>
    <xdr:to>
      <xdr:col>4</xdr:col>
      <xdr:colOff>9525</xdr:colOff>
      <xdr:row>39</xdr:row>
      <xdr:rowOff>57150</xdr:rowOff>
    </xdr:to>
    <xdr:graphicFrame macro="">
      <xdr:nvGraphicFramePr>
        <xdr:cNvPr id="7" name="Диаграмма 1">
          <a:extLst>
            <a:ext uri="{FF2B5EF4-FFF2-40B4-BE49-F238E27FC236}">
              <a16:creationId xmlns:a16="http://schemas.microsoft.com/office/drawing/2014/main" id="{00000000-0008-0000-1300-00005F13B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533400</xdr:colOff>
      <xdr:row>20</xdr:row>
      <xdr:rowOff>190498</xdr:rowOff>
    </xdr:from>
    <xdr:to>
      <xdr:col>3</xdr:col>
      <xdr:colOff>1085850</xdr:colOff>
      <xdr:row>42</xdr:row>
      <xdr:rowOff>38099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162</xdr:row>
      <xdr:rowOff>190500</xdr:rowOff>
    </xdr:from>
    <xdr:to>
      <xdr:col>4</xdr:col>
      <xdr:colOff>9525</xdr:colOff>
      <xdr:row>183</xdr:row>
      <xdr:rowOff>57150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0</xdr:colOff>
      <xdr:row>162</xdr:row>
      <xdr:rowOff>190500</xdr:rowOff>
    </xdr:from>
    <xdr:to>
      <xdr:col>4</xdr:col>
      <xdr:colOff>9525</xdr:colOff>
      <xdr:row>183</xdr:row>
      <xdr:rowOff>57150</xdr:rowOff>
    </xdr:to>
    <xdr:graphicFrame macro="">
      <xdr:nvGraphicFramePr>
        <xdr:cNvPr id="3" name="Диаграмма 1">
          <a:extLst>
            <a:ext uri="{FF2B5EF4-FFF2-40B4-BE49-F238E27FC236}">
              <a16:creationId xmlns:a16="http://schemas.microsoft.com/office/drawing/2014/main" id="{00000000-0008-0000-1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173</xdr:row>
      <xdr:rowOff>0</xdr:rowOff>
    </xdr:from>
    <xdr:to>
      <xdr:col>4</xdr:col>
      <xdr:colOff>9525</xdr:colOff>
      <xdr:row>184</xdr:row>
      <xdr:rowOff>57150</xdr:rowOff>
    </xdr:to>
    <xdr:graphicFrame macro="">
      <xdr:nvGraphicFramePr>
        <xdr:cNvPr id="4" name="Диаграмма 1">
          <a:extLst>
            <a:ext uri="{FF2B5EF4-FFF2-40B4-BE49-F238E27FC236}">
              <a16:creationId xmlns:a16="http://schemas.microsoft.com/office/drawing/2014/main" id="{00000000-0008-0000-15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0</xdr:colOff>
      <xdr:row>162</xdr:row>
      <xdr:rowOff>190500</xdr:rowOff>
    </xdr:from>
    <xdr:to>
      <xdr:col>4</xdr:col>
      <xdr:colOff>9525</xdr:colOff>
      <xdr:row>183</xdr:row>
      <xdr:rowOff>57150</xdr:rowOff>
    </xdr:to>
    <xdr:graphicFrame macro="">
      <xdr:nvGraphicFramePr>
        <xdr:cNvPr id="5" name="Диаграмма 1">
          <a:extLst>
            <a:ext uri="{FF2B5EF4-FFF2-40B4-BE49-F238E27FC236}">
              <a16:creationId xmlns:a16="http://schemas.microsoft.com/office/drawing/2014/main" id="{00000000-0008-0000-15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0</xdr:colOff>
      <xdr:row>162</xdr:row>
      <xdr:rowOff>190500</xdr:rowOff>
    </xdr:from>
    <xdr:to>
      <xdr:col>4</xdr:col>
      <xdr:colOff>9525</xdr:colOff>
      <xdr:row>183</xdr:row>
      <xdr:rowOff>57150</xdr:rowOff>
    </xdr:to>
    <xdr:graphicFrame macro="">
      <xdr:nvGraphicFramePr>
        <xdr:cNvPr id="6" name="Диаграмма 1">
          <a:extLst>
            <a:ext uri="{FF2B5EF4-FFF2-40B4-BE49-F238E27FC236}">
              <a16:creationId xmlns:a16="http://schemas.microsoft.com/office/drawing/2014/main" id="{00000000-0008-0000-15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0</xdr:colOff>
      <xdr:row>173</xdr:row>
      <xdr:rowOff>0</xdr:rowOff>
    </xdr:from>
    <xdr:to>
      <xdr:col>4</xdr:col>
      <xdr:colOff>9525</xdr:colOff>
      <xdr:row>184</xdr:row>
      <xdr:rowOff>57150</xdr:rowOff>
    </xdr:to>
    <xdr:graphicFrame macro="">
      <xdr:nvGraphicFramePr>
        <xdr:cNvPr id="7" name="Диаграмма 1">
          <a:extLst>
            <a:ext uri="{FF2B5EF4-FFF2-40B4-BE49-F238E27FC236}">
              <a16:creationId xmlns:a16="http://schemas.microsoft.com/office/drawing/2014/main" id="{00000000-0008-0000-15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</xdr:col>
      <xdr:colOff>0</xdr:colOff>
      <xdr:row>161</xdr:row>
      <xdr:rowOff>190500</xdr:rowOff>
    </xdr:from>
    <xdr:to>
      <xdr:col>4</xdr:col>
      <xdr:colOff>9525</xdr:colOff>
      <xdr:row>182</xdr:row>
      <xdr:rowOff>57150</xdr:rowOff>
    </xdr:to>
    <xdr:graphicFrame macro="">
      <xdr:nvGraphicFramePr>
        <xdr:cNvPr id="8" name="Диаграмма 7">
          <a:extLst>
            <a:ext uri="{FF2B5EF4-FFF2-40B4-BE49-F238E27FC236}">
              <a16:creationId xmlns:a16="http://schemas.microsoft.com/office/drawing/2014/main" id="{00000000-0008-0000-1300-00005D13B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</xdr:col>
      <xdr:colOff>0</xdr:colOff>
      <xdr:row>161</xdr:row>
      <xdr:rowOff>190500</xdr:rowOff>
    </xdr:from>
    <xdr:to>
      <xdr:col>4</xdr:col>
      <xdr:colOff>9525</xdr:colOff>
      <xdr:row>182</xdr:row>
      <xdr:rowOff>57150</xdr:rowOff>
    </xdr:to>
    <xdr:graphicFrame macro="">
      <xdr:nvGraphicFramePr>
        <xdr:cNvPr id="9" name="Диаграмма 1">
          <a:extLst>
            <a:ext uri="{FF2B5EF4-FFF2-40B4-BE49-F238E27FC236}">
              <a16:creationId xmlns:a16="http://schemas.microsoft.com/office/drawing/2014/main" id="{00000000-0008-0000-1300-00005E13B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</xdr:col>
      <xdr:colOff>0</xdr:colOff>
      <xdr:row>172</xdr:row>
      <xdr:rowOff>0</xdr:rowOff>
    </xdr:from>
    <xdr:to>
      <xdr:col>4</xdr:col>
      <xdr:colOff>9525</xdr:colOff>
      <xdr:row>183</xdr:row>
      <xdr:rowOff>57150</xdr:rowOff>
    </xdr:to>
    <xdr:graphicFrame macro="">
      <xdr:nvGraphicFramePr>
        <xdr:cNvPr id="10" name="Диаграмма 1">
          <a:extLst>
            <a:ext uri="{FF2B5EF4-FFF2-40B4-BE49-F238E27FC236}">
              <a16:creationId xmlns:a16="http://schemas.microsoft.com/office/drawing/2014/main" id="{00000000-0008-0000-1300-00005F13B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</xdr:col>
      <xdr:colOff>0</xdr:colOff>
      <xdr:row>161</xdr:row>
      <xdr:rowOff>190500</xdr:rowOff>
    </xdr:from>
    <xdr:to>
      <xdr:col>4</xdr:col>
      <xdr:colOff>9525</xdr:colOff>
      <xdr:row>182</xdr:row>
      <xdr:rowOff>57150</xdr:rowOff>
    </xdr:to>
    <xdr:graphicFrame macro="">
      <xdr:nvGraphicFramePr>
        <xdr:cNvPr id="11" name="Диаграмма 1">
          <a:extLst>
            <a:ext uri="{FF2B5EF4-FFF2-40B4-BE49-F238E27FC236}">
              <a16:creationId xmlns:a16="http://schemas.microsoft.com/office/drawing/2014/main" id="{00000000-0008-0000-1300-00005D13B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</xdr:col>
      <xdr:colOff>0</xdr:colOff>
      <xdr:row>161</xdr:row>
      <xdr:rowOff>190500</xdr:rowOff>
    </xdr:from>
    <xdr:to>
      <xdr:col>4</xdr:col>
      <xdr:colOff>9525</xdr:colOff>
      <xdr:row>182</xdr:row>
      <xdr:rowOff>57150</xdr:rowOff>
    </xdr:to>
    <xdr:graphicFrame macro="">
      <xdr:nvGraphicFramePr>
        <xdr:cNvPr id="12" name="Диаграмма 1">
          <a:extLst>
            <a:ext uri="{FF2B5EF4-FFF2-40B4-BE49-F238E27FC236}">
              <a16:creationId xmlns:a16="http://schemas.microsoft.com/office/drawing/2014/main" id="{00000000-0008-0000-1300-00005E13B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4</xdr:col>
      <xdr:colOff>0</xdr:colOff>
      <xdr:row>172</xdr:row>
      <xdr:rowOff>0</xdr:rowOff>
    </xdr:from>
    <xdr:to>
      <xdr:col>4</xdr:col>
      <xdr:colOff>9525</xdr:colOff>
      <xdr:row>183</xdr:row>
      <xdr:rowOff>57150</xdr:rowOff>
    </xdr:to>
    <xdr:graphicFrame macro="">
      <xdr:nvGraphicFramePr>
        <xdr:cNvPr id="13" name="Диаграмма 1">
          <a:extLst>
            <a:ext uri="{FF2B5EF4-FFF2-40B4-BE49-F238E27FC236}">
              <a16:creationId xmlns:a16="http://schemas.microsoft.com/office/drawing/2014/main" id="{00000000-0008-0000-1300-00005F13B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4</xdr:col>
      <xdr:colOff>0</xdr:colOff>
      <xdr:row>161</xdr:row>
      <xdr:rowOff>190500</xdr:rowOff>
    </xdr:from>
    <xdr:to>
      <xdr:col>4</xdr:col>
      <xdr:colOff>9525</xdr:colOff>
      <xdr:row>182</xdr:row>
      <xdr:rowOff>57150</xdr:rowOff>
    </xdr:to>
    <xdr:graphicFrame macro="">
      <xdr:nvGraphicFramePr>
        <xdr:cNvPr id="14" name="Диаграмма 13">
          <a:extLst>
            <a:ext uri="{FF2B5EF4-FFF2-40B4-BE49-F238E27FC236}">
              <a16:creationId xmlns:a16="http://schemas.microsoft.com/office/drawing/2014/main" id="{00000000-0008-0000-1300-00005D13B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4</xdr:col>
      <xdr:colOff>0</xdr:colOff>
      <xdr:row>161</xdr:row>
      <xdr:rowOff>190500</xdr:rowOff>
    </xdr:from>
    <xdr:to>
      <xdr:col>4</xdr:col>
      <xdr:colOff>9525</xdr:colOff>
      <xdr:row>182</xdr:row>
      <xdr:rowOff>57150</xdr:rowOff>
    </xdr:to>
    <xdr:graphicFrame macro="">
      <xdr:nvGraphicFramePr>
        <xdr:cNvPr id="15" name="Диаграмма 1">
          <a:extLst>
            <a:ext uri="{FF2B5EF4-FFF2-40B4-BE49-F238E27FC236}">
              <a16:creationId xmlns:a16="http://schemas.microsoft.com/office/drawing/2014/main" id="{00000000-0008-0000-1300-00005E13B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4</xdr:col>
      <xdr:colOff>0</xdr:colOff>
      <xdr:row>172</xdr:row>
      <xdr:rowOff>0</xdr:rowOff>
    </xdr:from>
    <xdr:to>
      <xdr:col>4</xdr:col>
      <xdr:colOff>9525</xdr:colOff>
      <xdr:row>183</xdr:row>
      <xdr:rowOff>57150</xdr:rowOff>
    </xdr:to>
    <xdr:graphicFrame macro="">
      <xdr:nvGraphicFramePr>
        <xdr:cNvPr id="16" name="Диаграмма 1">
          <a:extLst>
            <a:ext uri="{FF2B5EF4-FFF2-40B4-BE49-F238E27FC236}">
              <a16:creationId xmlns:a16="http://schemas.microsoft.com/office/drawing/2014/main" id="{00000000-0008-0000-1300-00005F13B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4</xdr:col>
      <xdr:colOff>0</xdr:colOff>
      <xdr:row>161</xdr:row>
      <xdr:rowOff>190500</xdr:rowOff>
    </xdr:from>
    <xdr:to>
      <xdr:col>4</xdr:col>
      <xdr:colOff>9525</xdr:colOff>
      <xdr:row>182</xdr:row>
      <xdr:rowOff>57150</xdr:rowOff>
    </xdr:to>
    <xdr:graphicFrame macro="">
      <xdr:nvGraphicFramePr>
        <xdr:cNvPr id="17" name="Диаграмма 1">
          <a:extLst>
            <a:ext uri="{FF2B5EF4-FFF2-40B4-BE49-F238E27FC236}">
              <a16:creationId xmlns:a16="http://schemas.microsoft.com/office/drawing/2014/main" id="{00000000-0008-0000-1300-00005D13B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4</xdr:col>
      <xdr:colOff>0</xdr:colOff>
      <xdr:row>161</xdr:row>
      <xdr:rowOff>190500</xdr:rowOff>
    </xdr:from>
    <xdr:to>
      <xdr:col>4</xdr:col>
      <xdr:colOff>9525</xdr:colOff>
      <xdr:row>182</xdr:row>
      <xdr:rowOff>57150</xdr:rowOff>
    </xdr:to>
    <xdr:graphicFrame macro="">
      <xdr:nvGraphicFramePr>
        <xdr:cNvPr id="18" name="Диаграмма 1">
          <a:extLst>
            <a:ext uri="{FF2B5EF4-FFF2-40B4-BE49-F238E27FC236}">
              <a16:creationId xmlns:a16="http://schemas.microsoft.com/office/drawing/2014/main" id="{00000000-0008-0000-1300-00005E13B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4</xdr:col>
      <xdr:colOff>0</xdr:colOff>
      <xdr:row>172</xdr:row>
      <xdr:rowOff>0</xdr:rowOff>
    </xdr:from>
    <xdr:to>
      <xdr:col>4</xdr:col>
      <xdr:colOff>9525</xdr:colOff>
      <xdr:row>183</xdr:row>
      <xdr:rowOff>57150</xdr:rowOff>
    </xdr:to>
    <xdr:graphicFrame macro="">
      <xdr:nvGraphicFramePr>
        <xdr:cNvPr id="19" name="Диаграмма 1">
          <a:extLst>
            <a:ext uri="{FF2B5EF4-FFF2-40B4-BE49-F238E27FC236}">
              <a16:creationId xmlns:a16="http://schemas.microsoft.com/office/drawing/2014/main" id="{00000000-0008-0000-1300-00005F13B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H222"/>
  <sheetViews>
    <sheetView zoomScale="90" zoomScaleNormal="90" zoomScalePageLayoutView="90" workbookViewId="0">
      <selection activeCell="D29" sqref="D29"/>
    </sheetView>
  </sheetViews>
  <sheetFormatPr defaultColWidth="8.85546875" defaultRowHeight="15" x14ac:dyDescent="0.25"/>
  <cols>
    <col min="1" max="1" width="35.28515625" customWidth="1"/>
    <col min="2" max="2" width="5" customWidth="1"/>
    <col min="3" max="3" width="42.140625" style="121" customWidth="1"/>
    <col min="4" max="4" width="11.7109375" style="5" customWidth="1"/>
    <col min="5" max="5" width="10.85546875" style="5" customWidth="1"/>
    <col min="6" max="6" width="10.140625" style="5" customWidth="1"/>
    <col min="8" max="8" width="9.140625" customWidth="1"/>
    <col min="257" max="257" width="35.28515625" customWidth="1"/>
    <col min="258" max="258" width="5" customWidth="1"/>
    <col min="259" max="259" width="42.140625" customWidth="1"/>
    <col min="260" max="260" width="11.28515625" customWidth="1"/>
    <col min="261" max="261" width="10" customWidth="1"/>
    <col min="262" max="262" width="10.140625" customWidth="1"/>
    <col min="513" max="513" width="35.28515625" customWidth="1"/>
    <col min="514" max="514" width="5" customWidth="1"/>
    <col min="515" max="515" width="42.140625" customWidth="1"/>
    <col min="516" max="516" width="11.28515625" customWidth="1"/>
    <col min="517" max="517" width="10" customWidth="1"/>
    <col min="518" max="518" width="10.140625" customWidth="1"/>
    <col min="769" max="769" width="35.28515625" customWidth="1"/>
    <col min="770" max="770" width="5" customWidth="1"/>
    <col min="771" max="771" width="42.140625" customWidth="1"/>
    <col min="772" max="772" width="11.28515625" customWidth="1"/>
    <col min="773" max="773" width="10" customWidth="1"/>
    <col min="774" max="774" width="10.140625" customWidth="1"/>
    <col min="1025" max="1025" width="35.28515625" customWidth="1"/>
    <col min="1026" max="1026" width="5" customWidth="1"/>
    <col min="1027" max="1027" width="42.140625" customWidth="1"/>
    <col min="1028" max="1028" width="11.28515625" customWidth="1"/>
    <col min="1029" max="1029" width="10" customWidth="1"/>
    <col min="1030" max="1030" width="10.140625" customWidth="1"/>
    <col min="1281" max="1281" width="35.28515625" customWidth="1"/>
    <col min="1282" max="1282" width="5" customWidth="1"/>
    <col min="1283" max="1283" width="42.140625" customWidth="1"/>
    <col min="1284" max="1284" width="11.28515625" customWidth="1"/>
    <col min="1285" max="1285" width="10" customWidth="1"/>
    <col min="1286" max="1286" width="10.140625" customWidth="1"/>
    <col min="1537" max="1537" width="35.28515625" customWidth="1"/>
    <col min="1538" max="1538" width="5" customWidth="1"/>
    <col min="1539" max="1539" width="42.140625" customWidth="1"/>
    <col min="1540" max="1540" width="11.28515625" customWidth="1"/>
    <col min="1541" max="1541" width="10" customWidth="1"/>
    <col min="1542" max="1542" width="10.140625" customWidth="1"/>
    <col min="1793" max="1793" width="35.28515625" customWidth="1"/>
    <col min="1794" max="1794" width="5" customWidth="1"/>
    <col min="1795" max="1795" width="42.140625" customWidth="1"/>
    <col min="1796" max="1796" width="11.28515625" customWidth="1"/>
    <col min="1797" max="1797" width="10" customWidth="1"/>
    <col min="1798" max="1798" width="10.140625" customWidth="1"/>
    <col min="2049" max="2049" width="35.28515625" customWidth="1"/>
    <col min="2050" max="2050" width="5" customWidth="1"/>
    <col min="2051" max="2051" width="42.140625" customWidth="1"/>
    <col min="2052" max="2052" width="11.28515625" customWidth="1"/>
    <col min="2053" max="2053" width="10" customWidth="1"/>
    <col min="2054" max="2054" width="10.140625" customWidth="1"/>
    <col min="2305" max="2305" width="35.28515625" customWidth="1"/>
    <col min="2306" max="2306" width="5" customWidth="1"/>
    <col min="2307" max="2307" width="42.140625" customWidth="1"/>
    <col min="2308" max="2308" width="11.28515625" customWidth="1"/>
    <col min="2309" max="2309" width="10" customWidth="1"/>
    <col min="2310" max="2310" width="10.140625" customWidth="1"/>
    <col min="2561" max="2561" width="35.28515625" customWidth="1"/>
    <col min="2562" max="2562" width="5" customWidth="1"/>
    <col min="2563" max="2563" width="42.140625" customWidth="1"/>
    <col min="2564" max="2564" width="11.28515625" customWidth="1"/>
    <col min="2565" max="2565" width="10" customWidth="1"/>
    <col min="2566" max="2566" width="10.140625" customWidth="1"/>
    <col min="2817" max="2817" width="35.28515625" customWidth="1"/>
    <col min="2818" max="2818" width="5" customWidth="1"/>
    <col min="2819" max="2819" width="42.140625" customWidth="1"/>
    <col min="2820" max="2820" width="11.28515625" customWidth="1"/>
    <col min="2821" max="2821" width="10" customWidth="1"/>
    <col min="2822" max="2822" width="10.140625" customWidth="1"/>
    <col min="3073" max="3073" width="35.28515625" customWidth="1"/>
    <col min="3074" max="3074" width="5" customWidth="1"/>
    <col min="3075" max="3075" width="42.140625" customWidth="1"/>
    <col min="3076" max="3076" width="11.28515625" customWidth="1"/>
    <col min="3077" max="3077" width="10" customWidth="1"/>
    <col min="3078" max="3078" width="10.140625" customWidth="1"/>
    <col min="3329" max="3329" width="35.28515625" customWidth="1"/>
    <col min="3330" max="3330" width="5" customWidth="1"/>
    <col min="3331" max="3331" width="42.140625" customWidth="1"/>
    <col min="3332" max="3332" width="11.28515625" customWidth="1"/>
    <col min="3333" max="3333" width="10" customWidth="1"/>
    <col min="3334" max="3334" width="10.140625" customWidth="1"/>
    <col min="3585" max="3585" width="35.28515625" customWidth="1"/>
    <col min="3586" max="3586" width="5" customWidth="1"/>
    <col min="3587" max="3587" width="42.140625" customWidth="1"/>
    <col min="3588" max="3588" width="11.28515625" customWidth="1"/>
    <col min="3589" max="3589" width="10" customWidth="1"/>
    <col min="3590" max="3590" width="10.140625" customWidth="1"/>
    <col min="3841" max="3841" width="35.28515625" customWidth="1"/>
    <col min="3842" max="3842" width="5" customWidth="1"/>
    <col min="3843" max="3843" width="42.140625" customWidth="1"/>
    <col min="3844" max="3844" width="11.28515625" customWidth="1"/>
    <col min="3845" max="3845" width="10" customWidth="1"/>
    <col min="3846" max="3846" width="10.140625" customWidth="1"/>
    <col min="4097" max="4097" width="35.28515625" customWidth="1"/>
    <col min="4098" max="4098" width="5" customWidth="1"/>
    <col min="4099" max="4099" width="42.140625" customWidth="1"/>
    <col min="4100" max="4100" width="11.28515625" customWidth="1"/>
    <col min="4101" max="4101" width="10" customWidth="1"/>
    <col min="4102" max="4102" width="10.140625" customWidth="1"/>
    <col min="4353" max="4353" width="35.28515625" customWidth="1"/>
    <col min="4354" max="4354" width="5" customWidth="1"/>
    <col min="4355" max="4355" width="42.140625" customWidth="1"/>
    <col min="4356" max="4356" width="11.28515625" customWidth="1"/>
    <col min="4357" max="4357" width="10" customWidth="1"/>
    <col min="4358" max="4358" width="10.140625" customWidth="1"/>
    <col min="4609" max="4609" width="35.28515625" customWidth="1"/>
    <col min="4610" max="4610" width="5" customWidth="1"/>
    <col min="4611" max="4611" width="42.140625" customWidth="1"/>
    <col min="4612" max="4612" width="11.28515625" customWidth="1"/>
    <col min="4613" max="4613" width="10" customWidth="1"/>
    <col min="4614" max="4614" width="10.140625" customWidth="1"/>
    <col min="4865" max="4865" width="35.28515625" customWidth="1"/>
    <col min="4866" max="4866" width="5" customWidth="1"/>
    <col min="4867" max="4867" width="42.140625" customWidth="1"/>
    <col min="4868" max="4868" width="11.28515625" customWidth="1"/>
    <col min="4869" max="4869" width="10" customWidth="1"/>
    <col min="4870" max="4870" width="10.140625" customWidth="1"/>
    <col min="5121" max="5121" width="35.28515625" customWidth="1"/>
    <col min="5122" max="5122" width="5" customWidth="1"/>
    <col min="5123" max="5123" width="42.140625" customWidth="1"/>
    <col min="5124" max="5124" width="11.28515625" customWidth="1"/>
    <col min="5125" max="5125" width="10" customWidth="1"/>
    <col min="5126" max="5126" width="10.140625" customWidth="1"/>
    <col min="5377" max="5377" width="35.28515625" customWidth="1"/>
    <col min="5378" max="5378" width="5" customWidth="1"/>
    <col min="5379" max="5379" width="42.140625" customWidth="1"/>
    <col min="5380" max="5380" width="11.28515625" customWidth="1"/>
    <col min="5381" max="5381" width="10" customWidth="1"/>
    <col min="5382" max="5382" width="10.140625" customWidth="1"/>
    <col min="5633" max="5633" width="35.28515625" customWidth="1"/>
    <col min="5634" max="5634" width="5" customWidth="1"/>
    <col min="5635" max="5635" width="42.140625" customWidth="1"/>
    <col min="5636" max="5636" width="11.28515625" customWidth="1"/>
    <col min="5637" max="5637" width="10" customWidth="1"/>
    <col min="5638" max="5638" width="10.140625" customWidth="1"/>
    <col min="5889" max="5889" width="35.28515625" customWidth="1"/>
    <col min="5890" max="5890" width="5" customWidth="1"/>
    <col min="5891" max="5891" width="42.140625" customWidth="1"/>
    <col min="5892" max="5892" width="11.28515625" customWidth="1"/>
    <col min="5893" max="5893" width="10" customWidth="1"/>
    <col min="5894" max="5894" width="10.140625" customWidth="1"/>
    <col min="6145" max="6145" width="35.28515625" customWidth="1"/>
    <col min="6146" max="6146" width="5" customWidth="1"/>
    <col min="6147" max="6147" width="42.140625" customWidth="1"/>
    <col min="6148" max="6148" width="11.28515625" customWidth="1"/>
    <col min="6149" max="6149" width="10" customWidth="1"/>
    <col min="6150" max="6150" width="10.140625" customWidth="1"/>
    <col min="6401" max="6401" width="35.28515625" customWidth="1"/>
    <col min="6402" max="6402" width="5" customWidth="1"/>
    <col min="6403" max="6403" width="42.140625" customWidth="1"/>
    <col min="6404" max="6404" width="11.28515625" customWidth="1"/>
    <col min="6405" max="6405" width="10" customWidth="1"/>
    <col min="6406" max="6406" width="10.140625" customWidth="1"/>
    <col min="6657" max="6657" width="35.28515625" customWidth="1"/>
    <col min="6658" max="6658" width="5" customWidth="1"/>
    <col min="6659" max="6659" width="42.140625" customWidth="1"/>
    <col min="6660" max="6660" width="11.28515625" customWidth="1"/>
    <col min="6661" max="6661" width="10" customWidth="1"/>
    <col min="6662" max="6662" width="10.140625" customWidth="1"/>
    <col min="6913" max="6913" width="35.28515625" customWidth="1"/>
    <col min="6914" max="6914" width="5" customWidth="1"/>
    <col min="6915" max="6915" width="42.140625" customWidth="1"/>
    <col min="6916" max="6916" width="11.28515625" customWidth="1"/>
    <col min="6917" max="6917" width="10" customWidth="1"/>
    <col min="6918" max="6918" width="10.140625" customWidth="1"/>
    <col min="7169" max="7169" width="35.28515625" customWidth="1"/>
    <col min="7170" max="7170" width="5" customWidth="1"/>
    <col min="7171" max="7171" width="42.140625" customWidth="1"/>
    <col min="7172" max="7172" width="11.28515625" customWidth="1"/>
    <col min="7173" max="7173" width="10" customWidth="1"/>
    <col min="7174" max="7174" width="10.140625" customWidth="1"/>
    <col min="7425" max="7425" width="35.28515625" customWidth="1"/>
    <col min="7426" max="7426" width="5" customWidth="1"/>
    <col min="7427" max="7427" width="42.140625" customWidth="1"/>
    <col min="7428" max="7428" width="11.28515625" customWidth="1"/>
    <col min="7429" max="7429" width="10" customWidth="1"/>
    <col min="7430" max="7430" width="10.140625" customWidth="1"/>
    <col min="7681" max="7681" width="35.28515625" customWidth="1"/>
    <col min="7682" max="7682" width="5" customWidth="1"/>
    <col min="7683" max="7683" width="42.140625" customWidth="1"/>
    <col min="7684" max="7684" width="11.28515625" customWidth="1"/>
    <col min="7685" max="7685" width="10" customWidth="1"/>
    <col min="7686" max="7686" width="10.140625" customWidth="1"/>
    <col min="7937" max="7937" width="35.28515625" customWidth="1"/>
    <col min="7938" max="7938" width="5" customWidth="1"/>
    <col min="7939" max="7939" width="42.140625" customWidth="1"/>
    <col min="7940" max="7940" width="11.28515625" customWidth="1"/>
    <col min="7941" max="7941" width="10" customWidth="1"/>
    <col min="7942" max="7942" width="10.140625" customWidth="1"/>
    <col min="8193" max="8193" width="35.28515625" customWidth="1"/>
    <col min="8194" max="8194" width="5" customWidth="1"/>
    <col min="8195" max="8195" width="42.140625" customWidth="1"/>
    <col min="8196" max="8196" width="11.28515625" customWidth="1"/>
    <col min="8197" max="8197" width="10" customWidth="1"/>
    <col min="8198" max="8198" width="10.140625" customWidth="1"/>
    <col min="8449" max="8449" width="35.28515625" customWidth="1"/>
    <col min="8450" max="8450" width="5" customWidth="1"/>
    <col min="8451" max="8451" width="42.140625" customWidth="1"/>
    <col min="8452" max="8452" width="11.28515625" customWidth="1"/>
    <col min="8453" max="8453" width="10" customWidth="1"/>
    <col min="8454" max="8454" width="10.140625" customWidth="1"/>
    <col min="8705" max="8705" width="35.28515625" customWidth="1"/>
    <col min="8706" max="8706" width="5" customWidth="1"/>
    <col min="8707" max="8707" width="42.140625" customWidth="1"/>
    <col min="8708" max="8708" width="11.28515625" customWidth="1"/>
    <col min="8709" max="8709" width="10" customWidth="1"/>
    <col min="8710" max="8710" width="10.140625" customWidth="1"/>
    <col min="8961" max="8961" width="35.28515625" customWidth="1"/>
    <col min="8962" max="8962" width="5" customWidth="1"/>
    <col min="8963" max="8963" width="42.140625" customWidth="1"/>
    <col min="8964" max="8964" width="11.28515625" customWidth="1"/>
    <col min="8965" max="8965" width="10" customWidth="1"/>
    <col min="8966" max="8966" width="10.140625" customWidth="1"/>
    <col min="9217" max="9217" width="35.28515625" customWidth="1"/>
    <col min="9218" max="9218" width="5" customWidth="1"/>
    <col min="9219" max="9219" width="42.140625" customWidth="1"/>
    <col min="9220" max="9220" width="11.28515625" customWidth="1"/>
    <col min="9221" max="9221" width="10" customWidth="1"/>
    <col min="9222" max="9222" width="10.140625" customWidth="1"/>
    <col min="9473" max="9473" width="35.28515625" customWidth="1"/>
    <col min="9474" max="9474" width="5" customWidth="1"/>
    <col min="9475" max="9475" width="42.140625" customWidth="1"/>
    <col min="9476" max="9476" width="11.28515625" customWidth="1"/>
    <col min="9477" max="9477" width="10" customWidth="1"/>
    <col min="9478" max="9478" width="10.140625" customWidth="1"/>
    <col min="9729" max="9729" width="35.28515625" customWidth="1"/>
    <col min="9730" max="9730" width="5" customWidth="1"/>
    <col min="9731" max="9731" width="42.140625" customWidth="1"/>
    <col min="9732" max="9732" width="11.28515625" customWidth="1"/>
    <col min="9733" max="9733" width="10" customWidth="1"/>
    <col min="9734" max="9734" width="10.140625" customWidth="1"/>
    <col min="9985" max="9985" width="35.28515625" customWidth="1"/>
    <col min="9986" max="9986" width="5" customWidth="1"/>
    <col min="9987" max="9987" width="42.140625" customWidth="1"/>
    <col min="9988" max="9988" width="11.28515625" customWidth="1"/>
    <col min="9989" max="9989" width="10" customWidth="1"/>
    <col min="9990" max="9990" width="10.140625" customWidth="1"/>
    <col min="10241" max="10241" width="35.28515625" customWidth="1"/>
    <col min="10242" max="10242" width="5" customWidth="1"/>
    <col min="10243" max="10243" width="42.140625" customWidth="1"/>
    <col min="10244" max="10244" width="11.28515625" customWidth="1"/>
    <col min="10245" max="10245" width="10" customWidth="1"/>
    <col min="10246" max="10246" width="10.140625" customWidth="1"/>
    <col min="10497" max="10497" width="35.28515625" customWidth="1"/>
    <col min="10498" max="10498" width="5" customWidth="1"/>
    <col min="10499" max="10499" width="42.140625" customWidth="1"/>
    <col min="10500" max="10500" width="11.28515625" customWidth="1"/>
    <col min="10501" max="10501" width="10" customWidth="1"/>
    <col min="10502" max="10502" width="10.140625" customWidth="1"/>
    <col min="10753" max="10753" width="35.28515625" customWidth="1"/>
    <col min="10754" max="10754" width="5" customWidth="1"/>
    <col min="10755" max="10755" width="42.140625" customWidth="1"/>
    <col min="10756" max="10756" width="11.28515625" customWidth="1"/>
    <col min="10757" max="10757" width="10" customWidth="1"/>
    <col min="10758" max="10758" width="10.140625" customWidth="1"/>
    <col min="11009" max="11009" width="35.28515625" customWidth="1"/>
    <col min="11010" max="11010" width="5" customWidth="1"/>
    <col min="11011" max="11011" width="42.140625" customWidth="1"/>
    <col min="11012" max="11012" width="11.28515625" customWidth="1"/>
    <col min="11013" max="11013" width="10" customWidth="1"/>
    <col min="11014" max="11014" width="10.140625" customWidth="1"/>
    <col min="11265" max="11265" width="35.28515625" customWidth="1"/>
    <col min="11266" max="11266" width="5" customWidth="1"/>
    <col min="11267" max="11267" width="42.140625" customWidth="1"/>
    <col min="11268" max="11268" width="11.28515625" customWidth="1"/>
    <col min="11269" max="11269" width="10" customWidth="1"/>
    <col min="11270" max="11270" width="10.140625" customWidth="1"/>
    <col min="11521" max="11521" width="35.28515625" customWidth="1"/>
    <col min="11522" max="11522" width="5" customWidth="1"/>
    <col min="11523" max="11523" width="42.140625" customWidth="1"/>
    <col min="11524" max="11524" width="11.28515625" customWidth="1"/>
    <col min="11525" max="11525" width="10" customWidth="1"/>
    <col min="11526" max="11526" width="10.140625" customWidth="1"/>
    <col min="11777" max="11777" width="35.28515625" customWidth="1"/>
    <col min="11778" max="11778" width="5" customWidth="1"/>
    <col min="11779" max="11779" width="42.140625" customWidth="1"/>
    <col min="11780" max="11780" width="11.28515625" customWidth="1"/>
    <col min="11781" max="11781" width="10" customWidth="1"/>
    <col min="11782" max="11782" width="10.140625" customWidth="1"/>
    <col min="12033" max="12033" width="35.28515625" customWidth="1"/>
    <col min="12034" max="12034" width="5" customWidth="1"/>
    <col min="12035" max="12035" width="42.140625" customWidth="1"/>
    <col min="12036" max="12036" width="11.28515625" customWidth="1"/>
    <col min="12037" max="12037" width="10" customWidth="1"/>
    <col min="12038" max="12038" width="10.140625" customWidth="1"/>
    <col min="12289" max="12289" width="35.28515625" customWidth="1"/>
    <col min="12290" max="12290" width="5" customWidth="1"/>
    <col min="12291" max="12291" width="42.140625" customWidth="1"/>
    <col min="12292" max="12292" width="11.28515625" customWidth="1"/>
    <col min="12293" max="12293" width="10" customWidth="1"/>
    <col min="12294" max="12294" width="10.140625" customWidth="1"/>
    <col min="12545" max="12545" width="35.28515625" customWidth="1"/>
    <col min="12546" max="12546" width="5" customWidth="1"/>
    <col min="12547" max="12547" width="42.140625" customWidth="1"/>
    <col min="12548" max="12548" width="11.28515625" customWidth="1"/>
    <col min="12549" max="12549" width="10" customWidth="1"/>
    <col min="12550" max="12550" width="10.140625" customWidth="1"/>
    <col min="12801" max="12801" width="35.28515625" customWidth="1"/>
    <col min="12802" max="12802" width="5" customWidth="1"/>
    <col min="12803" max="12803" width="42.140625" customWidth="1"/>
    <col min="12804" max="12804" width="11.28515625" customWidth="1"/>
    <col min="12805" max="12805" width="10" customWidth="1"/>
    <col min="12806" max="12806" width="10.140625" customWidth="1"/>
    <col min="13057" max="13057" width="35.28515625" customWidth="1"/>
    <col min="13058" max="13058" width="5" customWidth="1"/>
    <col min="13059" max="13059" width="42.140625" customWidth="1"/>
    <col min="13060" max="13060" width="11.28515625" customWidth="1"/>
    <col min="13061" max="13061" width="10" customWidth="1"/>
    <col min="13062" max="13062" width="10.140625" customWidth="1"/>
    <col min="13313" max="13313" width="35.28515625" customWidth="1"/>
    <col min="13314" max="13314" width="5" customWidth="1"/>
    <col min="13315" max="13315" width="42.140625" customWidth="1"/>
    <col min="13316" max="13316" width="11.28515625" customWidth="1"/>
    <col min="13317" max="13317" width="10" customWidth="1"/>
    <col min="13318" max="13318" width="10.140625" customWidth="1"/>
    <col min="13569" max="13569" width="35.28515625" customWidth="1"/>
    <col min="13570" max="13570" width="5" customWidth="1"/>
    <col min="13571" max="13571" width="42.140625" customWidth="1"/>
    <col min="13572" max="13572" width="11.28515625" customWidth="1"/>
    <col min="13573" max="13573" width="10" customWidth="1"/>
    <col min="13574" max="13574" width="10.140625" customWidth="1"/>
    <col min="13825" max="13825" width="35.28515625" customWidth="1"/>
    <col min="13826" max="13826" width="5" customWidth="1"/>
    <col min="13827" max="13827" width="42.140625" customWidth="1"/>
    <col min="13828" max="13828" width="11.28515625" customWidth="1"/>
    <col min="13829" max="13829" width="10" customWidth="1"/>
    <col min="13830" max="13830" width="10.140625" customWidth="1"/>
    <col min="14081" max="14081" width="35.28515625" customWidth="1"/>
    <col min="14082" max="14082" width="5" customWidth="1"/>
    <col min="14083" max="14083" width="42.140625" customWidth="1"/>
    <col min="14084" max="14084" width="11.28515625" customWidth="1"/>
    <col min="14085" max="14085" width="10" customWidth="1"/>
    <col min="14086" max="14086" width="10.140625" customWidth="1"/>
    <col min="14337" max="14337" width="35.28515625" customWidth="1"/>
    <col min="14338" max="14338" width="5" customWidth="1"/>
    <col min="14339" max="14339" width="42.140625" customWidth="1"/>
    <col min="14340" max="14340" width="11.28515625" customWidth="1"/>
    <col min="14341" max="14341" width="10" customWidth="1"/>
    <col min="14342" max="14342" width="10.140625" customWidth="1"/>
    <col min="14593" max="14593" width="35.28515625" customWidth="1"/>
    <col min="14594" max="14594" width="5" customWidth="1"/>
    <col min="14595" max="14595" width="42.140625" customWidth="1"/>
    <col min="14596" max="14596" width="11.28515625" customWidth="1"/>
    <col min="14597" max="14597" width="10" customWidth="1"/>
    <col min="14598" max="14598" width="10.140625" customWidth="1"/>
    <col min="14849" max="14849" width="35.28515625" customWidth="1"/>
    <col min="14850" max="14850" width="5" customWidth="1"/>
    <col min="14851" max="14851" width="42.140625" customWidth="1"/>
    <col min="14852" max="14852" width="11.28515625" customWidth="1"/>
    <col min="14853" max="14853" width="10" customWidth="1"/>
    <col min="14854" max="14854" width="10.140625" customWidth="1"/>
    <col min="15105" max="15105" width="35.28515625" customWidth="1"/>
    <col min="15106" max="15106" width="5" customWidth="1"/>
    <col min="15107" max="15107" width="42.140625" customWidth="1"/>
    <col min="15108" max="15108" width="11.28515625" customWidth="1"/>
    <col min="15109" max="15109" width="10" customWidth="1"/>
    <col min="15110" max="15110" width="10.140625" customWidth="1"/>
    <col min="15361" max="15361" width="35.28515625" customWidth="1"/>
    <col min="15362" max="15362" width="5" customWidth="1"/>
    <col min="15363" max="15363" width="42.140625" customWidth="1"/>
    <col min="15364" max="15364" width="11.28515625" customWidth="1"/>
    <col min="15365" max="15365" width="10" customWidth="1"/>
    <col min="15366" max="15366" width="10.140625" customWidth="1"/>
    <col min="15617" max="15617" width="35.28515625" customWidth="1"/>
    <col min="15618" max="15618" width="5" customWidth="1"/>
    <col min="15619" max="15619" width="42.140625" customWidth="1"/>
    <col min="15620" max="15620" width="11.28515625" customWidth="1"/>
    <col min="15621" max="15621" width="10" customWidth="1"/>
    <col min="15622" max="15622" width="10.140625" customWidth="1"/>
    <col min="15873" max="15873" width="35.28515625" customWidth="1"/>
    <col min="15874" max="15874" width="5" customWidth="1"/>
    <col min="15875" max="15875" width="42.140625" customWidth="1"/>
    <col min="15876" max="15876" width="11.28515625" customWidth="1"/>
    <col min="15877" max="15877" width="10" customWidth="1"/>
    <col min="15878" max="15878" width="10.140625" customWidth="1"/>
    <col min="16129" max="16129" width="35.28515625" customWidth="1"/>
    <col min="16130" max="16130" width="5" customWidth="1"/>
    <col min="16131" max="16131" width="42.140625" customWidth="1"/>
    <col min="16132" max="16132" width="11.28515625" customWidth="1"/>
    <col min="16133" max="16133" width="10" customWidth="1"/>
    <col min="16134" max="16134" width="10.140625" customWidth="1"/>
  </cols>
  <sheetData>
    <row r="1" spans="1:8" ht="45" x14ac:dyDescent="0.25">
      <c r="A1" s="149"/>
      <c r="B1" s="149"/>
      <c r="C1" s="118" t="s">
        <v>52</v>
      </c>
      <c r="D1" s="106" t="s">
        <v>53</v>
      </c>
      <c r="E1" s="106" t="s">
        <v>54</v>
      </c>
      <c r="F1" s="106" t="s">
        <v>55</v>
      </c>
    </row>
    <row r="2" spans="1:8" x14ac:dyDescent="0.25">
      <c r="A2" s="150"/>
      <c r="B2" s="150"/>
      <c r="C2" s="119"/>
      <c r="D2" s="107"/>
      <c r="E2" s="106"/>
      <c r="F2" s="106"/>
    </row>
    <row r="3" spans="1:8" x14ac:dyDescent="0.25">
      <c r="A3" s="151" t="s">
        <v>17</v>
      </c>
      <c r="B3" s="152">
        <v>1</v>
      </c>
      <c r="C3" s="153" t="s">
        <v>431</v>
      </c>
      <c r="D3" s="148">
        <v>12</v>
      </c>
      <c r="E3" s="148">
        <v>2</v>
      </c>
      <c r="F3" s="148">
        <v>10</v>
      </c>
    </row>
    <row r="4" spans="1:8" ht="30" x14ac:dyDescent="0.25">
      <c r="A4" s="154" t="s">
        <v>17</v>
      </c>
      <c r="B4" s="155">
        <v>2</v>
      </c>
      <c r="C4" s="153" t="s">
        <v>432</v>
      </c>
      <c r="D4" s="148">
        <v>8</v>
      </c>
      <c r="E4" s="148">
        <v>2</v>
      </c>
      <c r="F4" s="148">
        <v>6</v>
      </c>
    </row>
    <row r="5" spans="1:8" x14ac:dyDescent="0.25">
      <c r="A5" s="154" t="s">
        <v>17</v>
      </c>
      <c r="B5" s="155">
        <v>3</v>
      </c>
      <c r="C5" s="153" t="s">
        <v>433</v>
      </c>
      <c r="D5" s="148">
        <v>8</v>
      </c>
      <c r="E5" s="148">
        <v>3</v>
      </c>
      <c r="F5" s="148">
        <v>5</v>
      </c>
    </row>
    <row r="6" spans="1:8" x14ac:dyDescent="0.25">
      <c r="A6" s="154" t="s">
        <v>17</v>
      </c>
      <c r="B6" s="155">
        <v>4</v>
      </c>
      <c r="C6" s="153" t="s">
        <v>434</v>
      </c>
      <c r="D6" s="148">
        <v>2</v>
      </c>
      <c r="E6" s="148">
        <v>1</v>
      </c>
      <c r="F6" s="148">
        <v>1</v>
      </c>
    </row>
    <row r="7" spans="1:8" x14ac:dyDescent="0.25">
      <c r="A7" s="154" t="s">
        <v>17</v>
      </c>
      <c r="B7" s="155">
        <v>5</v>
      </c>
      <c r="C7" s="153" t="s">
        <v>435</v>
      </c>
      <c r="D7" s="148">
        <v>10</v>
      </c>
      <c r="E7" s="148">
        <v>1</v>
      </c>
      <c r="F7" s="148">
        <v>9</v>
      </c>
      <c r="H7" s="156"/>
    </row>
    <row r="8" spans="1:8" x14ac:dyDescent="0.25">
      <c r="A8" s="154" t="s">
        <v>17</v>
      </c>
      <c r="B8" s="155">
        <v>6</v>
      </c>
      <c r="C8" s="153" t="s">
        <v>436</v>
      </c>
      <c r="D8" s="148">
        <v>9</v>
      </c>
      <c r="E8" s="148">
        <v>2</v>
      </c>
      <c r="F8" s="148">
        <v>7</v>
      </c>
    </row>
    <row r="9" spans="1:8" x14ac:dyDescent="0.25">
      <c r="A9" s="154" t="s">
        <v>17</v>
      </c>
      <c r="B9" s="155">
        <v>7</v>
      </c>
      <c r="C9" s="153" t="s">
        <v>437</v>
      </c>
      <c r="D9" s="148">
        <v>5</v>
      </c>
      <c r="E9" s="148">
        <v>1</v>
      </c>
      <c r="F9" s="148">
        <v>4</v>
      </c>
    </row>
    <row r="10" spans="1:8" x14ac:dyDescent="0.25">
      <c r="A10" s="154" t="s">
        <v>17</v>
      </c>
      <c r="B10" s="155">
        <v>8</v>
      </c>
      <c r="C10" s="153" t="s">
        <v>438</v>
      </c>
      <c r="D10" s="148">
        <v>6</v>
      </c>
      <c r="E10" s="148">
        <v>2</v>
      </c>
      <c r="F10" s="148">
        <v>4</v>
      </c>
    </row>
    <row r="11" spans="1:8" x14ac:dyDescent="0.25">
      <c r="A11" s="154" t="s">
        <v>17</v>
      </c>
      <c r="B11" s="155">
        <v>9</v>
      </c>
      <c r="C11" s="153" t="s">
        <v>623</v>
      </c>
      <c r="D11" s="148">
        <v>4</v>
      </c>
      <c r="E11" s="148">
        <v>1</v>
      </c>
      <c r="F11" s="148">
        <v>3</v>
      </c>
    </row>
    <row r="12" spans="1:8" x14ac:dyDescent="0.25">
      <c r="A12" s="154" t="s">
        <v>17</v>
      </c>
      <c r="B12" s="155">
        <v>10</v>
      </c>
      <c r="C12" s="153" t="s">
        <v>57</v>
      </c>
      <c r="D12" s="148">
        <v>2</v>
      </c>
      <c r="E12" s="148">
        <v>0</v>
      </c>
      <c r="F12" s="148">
        <v>2</v>
      </c>
    </row>
    <row r="13" spans="1:8" x14ac:dyDescent="0.25">
      <c r="A13" s="154" t="s">
        <v>17</v>
      </c>
      <c r="B13" s="155">
        <v>11</v>
      </c>
      <c r="C13" s="153" t="s">
        <v>642</v>
      </c>
      <c r="D13" s="148">
        <v>2</v>
      </c>
      <c r="E13" s="148">
        <v>0</v>
      </c>
      <c r="F13" s="148">
        <v>2</v>
      </c>
    </row>
    <row r="14" spans="1:8" x14ac:dyDescent="0.25">
      <c r="A14" s="157"/>
      <c r="B14" s="157"/>
      <c r="C14" s="108" t="s">
        <v>58</v>
      </c>
      <c r="D14" s="109">
        <f>SUM(D3:D13)</f>
        <v>68</v>
      </c>
      <c r="E14" s="109">
        <f>SUM(E3:E13)</f>
        <v>15</v>
      </c>
      <c r="F14" s="109">
        <f>SUM(F3:F13)</f>
        <v>53</v>
      </c>
    </row>
    <row r="15" spans="1:8" x14ac:dyDescent="0.25">
      <c r="A15" s="154" t="s">
        <v>18</v>
      </c>
      <c r="B15" s="158">
        <v>1</v>
      </c>
      <c r="C15" s="153" t="s">
        <v>619</v>
      </c>
      <c r="D15" s="148">
        <v>10</v>
      </c>
      <c r="E15" s="148">
        <v>2</v>
      </c>
      <c r="F15" s="148">
        <v>8</v>
      </c>
    </row>
    <row r="16" spans="1:8" x14ac:dyDescent="0.25">
      <c r="A16" s="154" t="s">
        <v>18</v>
      </c>
      <c r="B16" s="158">
        <v>2</v>
      </c>
      <c r="C16" s="153" t="s">
        <v>620</v>
      </c>
      <c r="D16" s="148">
        <v>9</v>
      </c>
      <c r="E16" s="148">
        <v>2</v>
      </c>
      <c r="F16" s="148">
        <v>7</v>
      </c>
    </row>
    <row r="17" spans="1:6" x14ac:dyDescent="0.25">
      <c r="A17" s="154" t="s">
        <v>18</v>
      </c>
      <c r="B17" s="158">
        <v>3</v>
      </c>
      <c r="C17" s="153" t="s">
        <v>621</v>
      </c>
      <c r="D17" s="148">
        <v>5</v>
      </c>
      <c r="E17" s="148">
        <v>1</v>
      </c>
      <c r="F17" s="148">
        <v>4</v>
      </c>
    </row>
    <row r="18" spans="1:6" x14ac:dyDescent="0.25">
      <c r="A18" s="154" t="s">
        <v>18</v>
      </c>
      <c r="B18" s="158">
        <v>4</v>
      </c>
      <c r="C18" s="153" t="s">
        <v>622</v>
      </c>
      <c r="D18" s="148">
        <v>2</v>
      </c>
      <c r="E18" s="148">
        <v>1</v>
      </c>
      <c r="F18" s="148">
        <v>1</v>
      </c>
    </row>
    <row r="19" spans="1:6" x14ac:dyDescent="0.25">
      <c r="A19" s="154" t="s">
        <v>18</v>
      </c>
      <c r="B19" s="158">
        <v>5</v>
      </c>
      <c r="C19" s="153" t="s">
        <v>412</v>
      </c>
      <c r="D19" s="148">
        <v>1</v>
      </c>
      <c r="E19" s="148">
        <v>0</v>
      </c>
      <c r="F19" s="148">
        <v>1</v>
      </c>
    </row>
    <row r="20" spans="1:6" x14ac:dyDescent="0.25">
      <c r="A20" s="157"/>
      <c r="B20" s="157"/>
      <c r="C20" s="108" t="s">
        <v>58</v>
      </c>
      <c r="D20" s="109">
        <f>SUM(D15:D19)</f>
        <v>27</v>
      </c>
      <c r="E20" s="109">
        <f>SUM(E15:E19)</f>
        <v>6</v>
      </c>
      <c r="F20" s="109">
        <f>SUM(F15:F19)</f>
        <v>21</v>
      </c>
    </row>
    <row r="21" spans="1:6" x14ac:dyDescent="0.25">
      <c r="A21" s="154" t="s">
        <v>19</v>
      </c>
      <c r="B21" s="158">
        <v>1</v>
      </c>
      <c r="C21" s="153" t="s">
        <v>565</v>
      </c>
      <c r="D21" s="148">
        <v>11</v>
      </c>
      <c r="E21" s="148">
        <v>3</v>
      </c>
      <c r="F21" s="148">
        <v>8</v>
      </c>
    </row>
    <row r="22" spans="1:6" ht="30" x14ac:dyDescent="0.25">
      <c r="A22" s="154" t="s">
        <v>19</v>
      </c>
      <c r="B22" s="158">
        <v>2</v>
      </c>
      <c r="C22" s="153" t="s">
        <v>566</v>
      </c>
      <c r="D22" s="148">
        <v>10</v>
      </c>
      <c r="E22" s="148">
        <v>2</v>
      </c>
      <c r="F22" s="148">
        <v>7</v>
      </c>
    </row>
    <row r="23" spans="1:6" ht="30" x14ac:dyDescent="0.25">
      <c r="A23" s="154" t="s">
        <v>19</v>
      </c>
      <c r="B23" s="158">
        <v>3</v>
      </c>
      <c r="C23" s="153" t="s">
        <v>567</v>
      </c>
      <c r="D23" s="148">
        <v>6</v>
      </c>
      <c r="E23" s="148">
        <v>1</v>
      </c>
      <c r="F23" s="148">
        <v>5</v>
      </c>
    </row>
    <row r="24" spans="1:6" x14ac:dyDescent="0.25">
      <c r="A24" s="154" t="s">
        <v>19</v>
      </c>
      <c r="B24" s="158">
        <v>4</v>
      </c>
      <c r="C24" s="153" t="s">
        <v>59</v>
      </c>
      <c r="D24" s="148">
        <v>5</v>
      </c>
      <c r="E24" s="148">
        <v>1</v>
      </c>
      <c r="F24" s="148">
        <v>4</v>
      </c>
    </row>
    <row r="25" spans="1:6" x14ac:dyDescent="0.25">
      <c r="A25" s="154" t="s">
        <v>19</v>
      </c>
      <c r="B25" s="158">
        <v>5</v>
      </c>
      <c r="C25" s="153" t="s">
        <v>60</v>
      </c>
      <c r="D25" s="148">
        <v>4</v>
      </c>
      <c r="E25" s="148">
        <v>1</v>
      </c>
      <c r="F25" s="148">
        <v>3</v>
      </c>
    </row>
    <row r="26" spans="1:6" x14ac:dyDescent="0.25">
      <c r="A26" s="154" t="s">
        <v>19</v>
      </c>
      <c r="B26" s="158">
        <v>6</v>
      </c>
      <c r="C26" s="153" t="s">
        <v>61</v>
      </c>
      <c r="D26" s="148">
        <v>9</v>
      </c>
      <c r="E26" s="148">
        <v>2</v>
      </c>
      <c r="F26" s="148">
        <v>7</v>
      </c>
    </row>
    <row r="27" spans="1:6" x14ac:dyDescent="0.25">
      <c r="A27" s="154" t="s">
        <v>19</v>
      </c>
      <c r="B27" s="158">
        <v>7</v>
      </c>
      <c r="C27" s="153" t="s">
        <v>62</v>
      </c>
      <c r="D27" s="148">
        <v>8</v>
      </c>
      <c r="E27" s="148">
        <v>1</v>
      </c>
      <c r="F27" s="148">
        <v>7</v>
      </c>
    </row>
    <row r="28" spans="1:6" x14ac:dyDescent="0.25">
      <c r="A28" s="154" t="s">
        <v>19</v>
      </c>
      <c r="B28" s="158">
        <v>8</v>
      </c>
      <c r="C28" s="153" t="s">
        <v>63</v>
      </c>
      <c r="D28" s="148">
        <v>4</v>
      </c>
      <c r="E28" s="148">
        <v>1</v>
      </c>
      <c r="F28" s="148">
        <v>3</v>
      </c>
    </row>
    <row r="29" spans="1:6" x14ac:dyDescent="0.25">
      <c r="A29" s="154" t="s">
        <v>19</v>
      </c>
      <c r="B29" s="158">
        <v>9</v>
      </c>
      <c r="C29" s="153" t="s">
        <v>64</v>
      </c>
      <c r="D29" s="148">
        <v>12</v>
      </c>
      <c r="E29" s="148">
        <v>2</v>
      </c>
      <c r="F29" s="148">
        <v>10</v>
      </c>
    </row>
    <row r="30" spans="1:6" x14ac:dyDescent="0.25">
      <c r="A30" s="154" t="s">
        <v>19</v>
      </c>
      <c r="B30" s="158">
        <v>10</v>
      </c>
      <c r="C30" s="153" t="s">
        <v>413</v>
      </c>
      <c r="D30" s="148">
        <v>1</v>
      </c>
      <c r="E30" s="148">
        <v>0</v>
      </c>
      <c r="F30" s="148">
        <v>1</v>
      </c>
    </row>
    <row r="31" spans="1:6" x14ac:dyDescent="0.25">
      <c r="A31" s="154" t="s">
        <v>19</v>
      </c>
      <c r="B31" s="158">
        <v>11</v>
      </c>
      <c r="C31" s="153" t="s">
        <v>414</v>
      </c>
      <c r="D31" s="148">
        <v>1</v>
      </c>
      <c r="E31" s="148">
        <v>0</v>
      </c>
      <c r="F31" s="148">
        <v>1</v>
      </c>
    </row>
    <row r="32" spans="1:6" x14ac:dyDescent="0.25">
      <c r="A32" s="159"/>
      <c r="B32" s="157"/>
      <c r="C32" s="108" t="s">
        <v>58</v>
      </c>
      <c r="D32" s="109">
        <f>SUM(D21:D31)</f>
        <v>71</v>
      </c>
      <c r="E32" s="109">
        <f>SUM(E21:E31)</f>
        <v>14</v>
      </c>
      <c r="F32" s="109">
        <f>SUM(F21:F31)</f>
        <v>56</v>
      </c>
    </row>
    <row r="33" spans="1:6" x14ac:dyDescent="0.25">
      <c r="A33" s="151" t="s">
        <v>20</v>
      </c>
      <c r="B33" s="158">
        <v>1</v>
      </c>
      <c r="C33" s="153" t="s">
        <v>65</v>
      </c>
      <c r="D33" s="148">
        <v>3</v>
      </c>
      <c r="E33" s="148">
        <v>1</v>
      </c>
      <c r="F33" s="148">
        <v>2</v>
      </c>
    </row>
    <row r="34" spans="1:6" x14ac:dyDescent="0.25">
      <c r="A34" s="154" t="s">
        <v>20</v>
      </c>
      <c r="B34" s="158">
        <v>2</v>
      </c>
      <c r="C34" s="153" t="s">
        <v>463</v>
      </c>
      <c r="D34" s="148">
        <v>6</v>
      </c>
      <c r="E34" s="148">
        <v>2</v>
      </c>
      <c r="F34" s="148">
        <v>4</v>
      </c>
    </row>
    <row r="35" spans="1:6" x14ac:dyDescent="0.25">
      <c r="A35" s="154" t="s">
        <v>20</v>
      </c>
      <c r="B35" s="158">
        <v>3</v>
      </c>
      <c r="C35" s="153" t="s">
        <v>464</v>
      </c>
      <c r="D35" s="148">
        <v>6</v>
      </c>
      <c r="E35" s="148">
        <v>2</v>
      </c>
      <c r="F35" s="148">
        <v>4</v>
      </c>
    </row>
    <row r="36" spans="1:6" x14ac:dyDescent="0.25">
      <c r="A36" s="154" t="s">
        <v>20</v>
      </c>
      <c r="B36" s="158">
        <v>4</v>
      </c>
      <c r="C36" s="153" t="s">
        <v>465</v>
      </c>
      <c r="D36" s="148">
        <v>4</v>
      </c>
      <c r="E36" s="148">
        <v>1</v>
      </c>
      <c r="F36" s="148">
        <v>3</v>
      </c>
    </row>
    <row r="37" spans="1:6" x14ac:dyDescent="0.25">
      <c r="A37" s="154" t="s">
        <v>20</v>
      </c>
      <c r="B37" s="158">
        <v>5</v>
      </c>
      <c r="C37" s="153" t="s">
        <v>466</v>
      </c>
      <c r="D37" s="148">
        <v>3</v>
      </c>
      <c r="E37" s="148">
        <v>1</v>
      </c>
      <c r="F37" s="148">
        <v>2</v>
      </c>
    </row>
    <row r="38" spans="1:6" ht="30" x14ac:dyDescent="0.25">
      <c r="A38" s="154" t="s">
        <v>20</v>
      </c>
      <c r="B38" s="158">
        <v>6</v>
      </c>
      <c r="C38" s="153" t="s">
        <v>467</v>
      </c>
      <c r="D38" s="148">
        <v>12</v>
      </c>
      <c r="E38" s="148">
        <v>4</v>
      </c>
      <c r="F38" s="148">
        <v>8</v>
      </c>
    </row>
    <row r="39" spans="1:6" ht="27" customHeight="1" x14ac:dyDescent="0.25">
      <c r="A39" s="154" t="s">
        <v>20</v>
      </c>
      <c r="B39" s="158">
        <v>7</v>
      </c>
      <c r="C39" s="153" t="s">
        <v>468</v>
      </c>
      <c r="D39" s="148">
        <v>6</v>
      </c>
      <c r="E39" s="148">
        <v>2</v>
      </c>
      <c r="F39" s="148">
        <v>4</v>
      </c>
    </row>
    <row r="40" spans="1:6" ht="25.5" customHeight="1" x14ac:dyDescent="0.25">
      <c r="A40" s="154" t="s">
        <v>20</v>
      </c>
      <c r="B40" s="158">
        <v>8</v>
      </c>
      <c r="C40" s="153" t="s">
        <v>469</v>
      </c>
      <c r="D40" s="148">
        <v>4</v>
      </c>
      <c r="E40" s="148">
        <v>0</v>
      </c>
      <c r="F40" s="148">
        <v>4</v>
      </c>
    </row>
    <row r="41" spans="1:6" x14ac:dyDescent="0.25">
      <c r="A41" s="154" t="s">
        <v>20</v>
      </c>
      <c r="B41" s="158">
        <v>9</v>
      </c>
      <c r="C41" s="153" t="s">
        <v>470</v>
      </c>
      <c r="D41" s="148">
        <v>4</v>
      </c>
      <c r="E41" s="148">
        <v>1</v>
      </c>
      <c r="F41" s="148">
        <v>3</v>
      </c>
    </row>
    <row r="42" spans="1:6" x14ac:dyDescent="0.25">
      <c r="A42" s="154" t="s">
        <v>20</v>
      </c>
      <c r="B42" s="158">
        <v>10</v>
      </c>
      <c r="C42" s="153" t="s">
        <v>471</v>
      </c>
      <c r="D42" s="148">
        <v>10</v>
      </c>
      <c r="E42" s="148">
        <v>1</v>
      </c>
      <c r="F42" s="148">
        <v>9</v>
      </c>
    </row>
    <row r="43" spans="1:6" x14ac:dyDescent="0.25">
      <c r="A43" s="154" t="s">
        <v>20</v>
      </c>
      <c r="B43" s="158">
        <v>11</v>
      </c>
      <c r="C43" s="153" t="s">
        <v>472</v>
      </c>
      <c r="D43" s="148">
        <v>12</v>
      </c>
      <c r="E43" s="148">
        <v>3</v>
      </c>
      <c r="F43" s="148">
        <v>9</v>
      </c>
    </row>
    <row r="44" spans="1:6" x14ac:dyDescent="0.25">
      <c r="A44" s="154" t="s">
        <v>20</v>
      </c>
      <c r="B44" s="158">
        <v>12</v>
      </c>
      <c r="C44" s="153" t="s">
        <v>473</v>
      </c>
      <c r="D44" s="148">
        <v>9</v>
      </c>
      <c r="E44" s="148">
        <v>3</v>
      </c>
      <c r="F44" s="148">
        <v>6</v>
      </c>
    </row>
    <row r="45" spans="1:6" x14ac:dyDescent="0.25">
      <c r="A45" s="154" t="s">
        <v>20</v>
      </c>
      <c r="B45" s="158">
        <v>13</v>
      </c>
      <c r="C45" s="153" t="s">
        <v>474</v>
      </c>
      <c r="D45" s="148">
        <v>10</v>
      </c>
      <c r="E45" s="148">
        <v>3</v>
      </c>
      <c r="F45" s="148">
        <v>7</v>
      </c>
    </row>
    <row r="46" spans="1:6" x14ac:dyDescent="0.25">
      <c r="A46" s="154" t="s">
        <v>20</v>
      </c>
      <c r="B46" s="158">
        <v>14</v>
      </c>
      <c r="C46" s="153" t="s">
        <v>415</v>
      </c>
      <c r="D46" s="148">
        <v>1</v>
      </c>
      <c r="E46" s="148">
        <v>0</v>
      </c>
      <c r="F46" s="148">
        <v>1</v>
      </c>
    </row>
    <row r="47" spans="1:6" x14ac:dyDescent="0.25">
      <c r="A47" s="157"/>
      <c r="B47" s="157"/>
      <c r="C47" s="108" t="s">
        <v>58</v>
      </c>
      <c r="D47" s="109">
        <f>SUM(D33:D46)</f>
        <v>90</v>
      </c>
      <c r="E47" s="109">
        <f>SUM(E33:E46)</f>
        <v>24</v>
      </c>
      <c r="F47" s="109">
        <f>SUM(F33:F46)</f>
        <v>66</v>
      </c>
    </row>
    <row r="48" spans="1:6" x14ac:dyDescent="0.25">
      <c r="A48" s="154" t="s">
        <v>21</v>
      </c>
      <c r="B48" s="158">
        <v>1</v>
      </c>
      <c r="C48" s="153" t="s">
        <v>66</v>
      </c>
      <c r="D48" s="148">
        <v>3</v>
      </c>
      <c r="E48" s="148">
        <v>1</v>
      </c>
      <c r="F48" s="148">
        <v>2</v>
      </c>
    </row>
    <row r="49" spans="1:6" x14ac:dyDescent="0.25">
      <c r="A49" s="154" t="s">
        <v>21</v>
      </c>
      <c r="B49" s="158">
        <v>2</v>
      </c>
      <c r="C49" s="153" t="s">
        <v>67</v>
      </c>
      <c r="D49" s="148">
        <v>3</v>
      </c>
      <c r="E49" s="148">
        <v>1</v>
      </c>
      <c r="F49" s="148">
        <v>2</v>
      </c>
    </row>
    <row r="50" spans="1:6" x14ac:dyDescent="0.25">
      <c r="A50" s="154" t="s">
        <v>21</v>
      </c>
      <c r="B50" s="158">
        <v>3</v>
      </c>
      <c r="C50" s="153" t="s">
        <v>439</v>
      </c>
      <c r="D50" s="148">
        <v>6</v>
      </c>
      <c r="E50" s="148">
        <v>1</v>
      </c>
      <c r="F50" s="148">
        <v>5</v>
      </c>
    </row>
    <row r="51" spans="1:6" x14ac:dyDescent="0.25">
      <c r="A51" s="154" t="s">
        <v>21</v>
      </c>
      <c r="B51" s="158">
        <v>4</v>
      </c>
      <c r="C51" s="153" t="s">
        <v>68</v>
      </c>
      <c r="D51" s="148">
        <v>1</v>
      </c>
      <c r="E51" s="148">
        <v>0</v>
      </c>
      <c r="F51" s="148">
        <v>1</v>
      </c>
    </row>
    <row r="52" spans="1:6" x14ac:dyDescent="0.25">
      <c r="A52" s="157"/>
      <c r="B52" s="157"/>
      <c r="C52" s="108" t="s">
        <v>58</v>
      </c>
      <c r="D52" s="109">
        <f>SUM(D48:D51)</f>
        <v>13</v>
      </c>
      <c r="E52" s="109">
        <f>SUM(E48:E51)</f>
        <v>3</v>
      </c>
      <c r="F52" s="109">
        <f>SUM(F48:F51)</f>
        <v>10</v>
      </c>
    </row>
    <row r="53" spans="1:6" ht="30" x14ac:dyDescent="0.25">
      <c r="A53" s="154" t="s">
        <v>22</v>
      </c>
      <c r="B53" s="158">
        <v>1</v>
      </c>
      <c r="C53" s="153" t="s">
        <v>440</v>
      </c>
      <c r="D53" s="148">
        <v>6</v>
      </c>
      <c r="E53" s="148">
        <v>2</v>
      </c>
      <c r="F53" s="148">
        <v>4</v>
      </c>
    </row>
    <row r="54" spans="1:6" ht="30" x14ac:dyDescent="0.25">
      <c r="A54" s="154" t="s">
        <v>22</v>
      </c>
      <c r="B54" s="158">
        <v>2</v>
      </c>
      <c r="C54" s="153" t="s">
        <v>441</v>
      </c>
      <c r="D54" s="148">
        <v>12</v>
      </c>
      <c r="E54" s="148">
        <v>3</v>
      </c>
      <c r="F54" s="148">
        <v>9</v>
      </c>
    </row>
    <row r="55" spans="1:6" x14ac:dyDescent="0.25">
      <c r="A55" s="154" t="s">
        <v>22</v>
      </c>
      <c r="B55" s="158">
        <v>3</v>
      </c>
      <c r="C55" s="153" t="s">
        <v>416</v>
      </c>
      <c r="D55" s="148">
        <v>1</v>
      </c>
      <c r="E55" s="148">
        <v>0</v>
      </c>
      <c r="F55" s="148">
        <v>1</v>
      </c>
    </row>
    <row r="56" spans="1:6" x14ac:dyDescent="0.25">
      <c r="A56" s="154" t="s">
        <v>22</v>
      </c>
      <c r="B56" s="158">
        <v>4</v>
      </c>
      <c r="C56" s="153" t="s">
        <v>69</v>
      </c>
      <c r="D56" s="148">
        <v>1</v>
      </c>
      <c r="E56" s="148">
        <v>0</v>
      </c>
      <c r="F56" s="148">
        <v>1</v>
      </c>
    </row>
    <row r="57" spans="1:6" x14ac:dyDescent="0.25">
      <c r="A57" s="154" t="s">
        <v>22</v>
      </c>
      <c r="B57" s="158">
        <v>5</v>
      </c>
      <c r="C57" s="153" t="s">
        <v>442</v>
      </c>
      <c r="D57" s="148">
        <v>3</v>
      </c>
      <c r="E57" s="148">
        <v>1</v>
      </c>
      <c r="F57" s="148">
        <v>2</v>
      </c>
    </row>
    <row r="58" spans="1:6" x14ac:dyDescent="0.25">
      <c r="A58" s="157"/>
      <c r="B58" s="157"/>
      <c r="C58" s="108" t="s">
        <v>58</v>
      </c>
      <c r="D58" s="109">
        <f>SUM(D53:D57)</f>
        <v>23</v>
      </c>
      <c r="E58" s="109">
        <f>SUM(E53:E57)</f>
        <v>6</v>
      </c>
      <c r="F58" s="109">
        <f>SUM(F53:F57)</f>
        <v>17</v>
      </c>
    </row>
    <row r="59" spans="1:6" ht="30" x14ac:dyDescent="0.25">
      <c r="A59" s="154" t="s">
        <v>23</v>
      </c>
      <c r="B59" s="158">
        <v>1</v>
      </c>
      <c r="C59" s="153" t="s">
        <v>70</v>
      </c>
      <c r="D59" s="148">
        <v>4</v>
      </c>
      <c r="E59" s="148">
        <v>1</v>
      </c>
      <c r="F59" s="148">
        <v>3</v>
      </c>
    </row>
    <row r="60" spans="1:6" ht="30" x14ac:dyDescent="0.25">
      <c r="A60" s="154" t="s">
        <v>23</v>
      </c>
      <c r="B60" s="158">
        <v>2</v>
      </c>
      <c r="C60" s="153" t="s">
        <v>71</v>
      </c>
      <c r="D60" s="148">
        <v>4</v>
      </c>
      <c r="E60" s="148">
        <v>1</v>
      </c>
      <c r="F60" s="148">
        <v>3</v>
      </c>
    </row>
    <row r="61" spans="1:6" ht="26.25" customHeight="1" x14ac:dyDescent="0.25">
      <c r="A61" s="154" t="s">
        <v>23</v>
      </c>
      <c r="B61" s="158">
        <v>3</v>
      </c>
      <c r="C61" s="153" t="s">
        <v>72</v>
      </c>
      <c r="D61" s="148">
        <v>6</v>
      </c>
      <c r="E61" s="148">
        <v>2</v>
      </c>
      <c r="F61" s="148">
        <v>4</v>
      </c>
    </row>
    <row r="62" spans="1:6" ht="30" x14ac:dyDescent="0.25">
      <c r="A62" s="154" t="s">
        <v>23</v>
      </c>
      <c r="B62" s="158">
        <v>4</v>
      </c>
      <c r="C62" s="153" t="s">
        <v>73</v>
      </c>
      <c r="D62" s="148">
        <v>5</v>
      </c>
      <c r="E62" s="148">
        <v>1</v>
      </c>
      <c r="F62" s="148">
        <v>4</v>
      </c>
    </row>
    <row r="63" spans="1:6" ht="30" x14ac:dyDescent="0.25">
      <c r="A63" s="154" t="s">
        <v>23</v>
      </c>
      <c r="B63" s="158">
        <v>5</v>
      </c>
      <c r="C63" s="153" t="s">
        <v>74</v>
      </c>
      <c r="D63" s="148">
        <v>1</v>
      </c>
      <c r="E63" s="148">
        <v>0</v>
      </c>
      <c r="F63" s="148">
        <v>1</v>
      </c>
    </row>
    <row r="64" spans="1:6" ht="30" x14ac:dyDescent="0.25">
      <c r="A64" s="154" t="s">
        <v>23</v>
      </c>
      <c r="B64" s="158">
        <v>6</v>
      </c>
      <c r="C64" s="153" t="s">
        <v>75</v>
      </c>
      <c r="D64" s="148">
        <v>14</v>
      </c>
      <c r="E64" s="148">
        <v>3</v>
      </c>
      <c r="F64" s="148">
        <v>11</v>
      </c>
    </row>
    <row r="65" spans="1:6" ht="30" x14ac:dyDescent="0.25">
      <c r="A65" s="154" t="s">
        <v>23</v>
      </c>
      <c r="B65" s="158">
        <v>7</v>
      </c>
      <c r="C65" s="153" t="s">
        <v>76</v>
      </c>
      <c r="D65" s="148">
        <v>2</v>
      </c>
      <c r="E65" s="148">
        <v>1</v>
      </c>
      <c r="F65" s="148">
        <v>1</v>
      </c>
    </row>
    <row r="66" spans="1:6" ht="30" x14ac:dyDescent="0.25">
      <c r="A66" s="154" t="s">
        <v>23</v>
      </c>
      <c r="B66" s="158">
        <v>8</v>
      </c>
      <c r="C66" s="153" t="s">
        <v>77</v>
      </c>
      <c r="D66" s="148">
        <v>5</v>
      </c>
      <c r="E66" s="148">
        <v>1</v>
      </c>
      <c r="F66" s="148">
        <v>4</v>
      </c>
    </row>
    <row r="67" spans="1:6" ht="30" x14ac:dyDescent="0.25">
      <c r="A67" s="154" t="s">
        <v>23</v>
      </c>
      <c r="B67" s="158">
        <v>9</v>
      </c>
      <c r="C67" s="153" t="s">
        <v>587</v>
      </c>
      <c r="D67" s="148">
        <v>2</v>
      </c>
      <c r="E67" s="148">
        <v>0</v>
      </c>
      <c r="F67" s="148">
        <v>2</v>
      </c>
    </row>
    <row r="68" spans="1:6" x14ac:dyDescent="0.25">
      <c r="A68" s="157"/>
      <c r="B68" s="157"/>
      <c r="C68" s="108" t="s">
        <v>58</v>
      </c>
      <c r="D68" s="109">
        <f>SUM(D59:D67)</f>
        <v>43</v>
      </c>
      <c r="E68" s="109">
        <f>SUM(E59:E67)</f>
        <v>10</v>
      </c>
      <c r="F68" s="109">
        <f>SUM(F59:F67)</f>
        <v>33</v>
      </c>
    </row>
    <row r="69" spans="1:6" x14ac:dyDescent="0.25">
      <c r="A69" s="154" t="s">
        <v>24</v>
      </c>
      <c r="B69" s="158">
        <v>1</v>
      </c>
      <c r="C69" s="153" t="s">
        <v>78</v>
      </c>
      <c r="D69" s="148">
        <v>4</v>
      </c>
      <c r="E69" s="148">
        <v>1</v>
      </c>
      <c r="F69" s="148">
        <v>3</v>
      </c>
    </row>
    <row r="70" spans="1:6" x14ac:dyDescent="0.25">
      <c r="A70" s="154" t="s">
        <v>24</v>
      </c>
      <c r="B70" s="158">
        <v>2</v>
      </c>
      <c r="C70" s="153" t="s">
        <v>79</v>
      </c>
      <c r="D70" s="148">
        <v>2</v>
      </c>
      <c r="E70" s="148">
        <v>1</v>
      </c>
      <c r="F70" s="148">
        <v>1</v>
      </c>
    </row>
    <row r="71" spans="1:6" x14ac:dyDescent="0.25">
      <c r="A71" s="154" t="s">
        <v>24</v>
      </c>
      <c r="B71" s="158">
        <v>3</v>
      </c>
      <c r="C71" s="153" t="s">
        <v>80</v>
      </c>
      <c r="D71" s="148">
        <v>4</v>
      </c>
      <c r="E71" s="148">
        <v>1</v>
      </c>
      <c r="F71" s="148">
        <v>3</v>
      </c>
    </row>
    <row r="72" spans="1:6" x14ac:dyDescent="0.25">
      <c r="A72" s="154" t="s">
        <v>24</v>
      </c>
      <c r="B72" s="158">
        <v>4</v>
      </c>
      <c r="C72" s="153" t="s">
        <v>81</v>
      </c>
      <c r="D72" s="148">
        <v>6</v>
      </c>
      <c r="E72" s="148">
        <v>2</v>
      </c>
      <c r="F72" s="148">
        <v>4</v>
      </c>
    </row>
    <row r="73" spans="1:6" x14ac:dyDescent="0.25">
      <c r="A73" s="154" t="s">
        <v>24</v>
      </c>
      <c r="B73" s="158">
        <v>5</v>
      </c>
      <c r="C73" s="153" t="s">
        <v>82</v>
      </c>
      <c r="D73" s="148">
        <v>10</v>
      </c>
      <c r="E73" s="148">
        <v>3</v>
      </c>
      <c r="F73" s="148">
        <v>7</v>
      </c>
    </row>
    <row r="74" spans="1:6" x14ac:dyDescent="0.25">
      <c r="A74" s="154" t="s">
        <v>24</v>
      </c>
      <c r="B74" s="158">
        <v>6</v>
      </c>
      <c r="C74" s="153" t="s">
        <v>417</v>
      </c>
      <c r="D74" s="148">
        <v>4</v>
      </c>
      <c r="E74" s="148">
        <v>0</v>
      </c>
      <c r="F74" s="148">
        <v>4</v>
      </c>
    </row>
    <row r="75" spans="1:6" x14ac:dyDescent="0.25">
      <c r="A75" s="154" t="s">
        <v>24</v>
      </c>
      <c r="B75" s="158">
        <v>7</v>
      </c>
      <c r="C75" s="153" t="s">
        <v>418</v>
      </c>
      <c r="D75" s="148">
        <v>2</v>
      </c>
      <c r="E75" s="148">
        <v>0</v>
      </c>
      <c r="F75" s="148">
        <v>2</v>
      </c>
    </row>
    <row r="76" spans="1:6" x14ac:dyDescent="0.25">
      <c r="A76" s="154" t="s">
        <v>24</v>
      </c>
      <c r="B76" s="158">
        <v>8</v>
      </c>
      <c r="C76" s="153" t="s">
        <v>419</v>
      </c>
      <c r="D76" s="148">
        <v>1</v>
      </c>
      <c r="E76" s="148">
        <v>0</v>
      </c>
      <c r="F76" s="148">
        <v>1</v>
      </c>
    </row>
    <row r="77" spans="1:6" x14ac:dyDescent="0.25">
      <c r="A77" s="157"/>
      <c r="B77" s="157"/>
      <c r="C77" s="108" t="s">
        <v>58</v>
      </c>
      <c r="D77" s="110">
        <f>SUM(D69:D76)</f>
        <v>33</v>
      </c>
      <c r="E77" s="110">
        <f>SUM(E69:E76)</f>
        <v>8</v>
      </c>
      <c r="F77" s="110">
        <f>SUM(F69:F76)</f>
        <v>25</v>
      </c>
    </row>
    <row r="78" spans="1:6" x14ac:dyDescent="0.25">
      <c r="A78" s="154" t="s">
        <v>25</v>
      </c>
      <c r="B78" s="158">
        <v>1</v>
      </c>
      <c r="C78" s="153" t="s">
        <v>460</v>
      </c>
      <c r="D78" s="148">
        <v>10</v>
      </c>
      <c r="E78" s="148">
        <v>2</v>
      </c>
      <c r="F78" s="148">
        <v>8</v>
      </c>
    </row>
    <row r="79" spans="1:6" x14ac:dyDescent="0.25">
      <c r="A79" s="154" t="s">
        <v>25</v>
      </c>
      <c r="B79" s="158">
        <v>2</v>
      </c>
      <c r="C79" s="153" t="s">
        <v>136</v>
      </c>
      <c r="D79" s="148">
        <v>12</v>
      </c>
      <c r="E79" s="148">
        <v>3</v>
      </c>
      <c r="F79" s="148">
        <v>9</v>
      </c>
    </row>
    <row r="80" spans="1:6" x14ac:dyDescent="0.25">
      <c r="A80" s="154" t="s">
        <v>25</v>
      </c>
      <c r="B80" s="158">
        <v>3</v>
      </c>
      <c r="C80" s="153" t="s">
        <v>133</v>
      </c>
      <c r="D80" s="148">
        <v>9</v>
      </c>
      <c r="E80" s="148">
        <v>2</v>
      </c>
      <c r="F80" s="148">
        <v>7</v>
      </c>
    </row>
    <row r="81" spans="1:6" ht="30" x14ac:dyDescent="0.25">
      <c r="A81" s="154" t="s">
        <v>25</v>
      </c>
      <c r="B81" s="158">
        <v>4</v>
      </c>
      <c r="C81" s="153" t="s">
        <v>137</v>
      </c>
      <c r="D81" s="148">
        <v>6</v>
      </c>
      <c r="E81" s="148">
        <v>1</v>
      </c>
      <c r="F81" s="148">
        <v>5</v>
      </c>
    </row>
    <row r="82" spans="1:6" x14ac:dyDescent="0.25">
      <c r="A82" s="154" t="s">
        <v>25</v>
      </c>
      <c r="B82" s="158">
        <v>5</v>
      </c>
      <c r="C82" s="153" t="s">
        <v>461</v>
      </c>
      <c r="D82" s="148">
        <v>6</v>
      </c>
      <c r="E82" s="148">
        <v>1</v>
      </c>
      <c r="F82" s="148">
        <v>5</v>
      </c>
    </row>
    <row r="83" spans="1:6" ht="30" x14ac:dyDescent="0.25">
      <c r="A83" s="154" t="s">
        <v>25</v>
      </c>
      <c r="B83" s="158">
        <v>6</v>
      </c>
      <c r="C83" s="153" t="s">
        <v>135</v>
      </c>
      <c r="D83" s="148">
        <v>12</v>
      </c>
      <c r="E83" s="148">
        <v>3</v>
      </c>
      <c r="F83" s="148">
        <v>9</v>
      </c>
    </row>
    <row r="84" spans="1:6" x14ac:dyDescent="0.25">
      <c r="A84" s="154" t="s">
        <v>25</v>
      </c>
      <c r="B84" s="158">
        <v>7</v>
      </c>
      <c r="C84" s="153" t="s">
        <v>462</v>
      </c>
      <c r="D84" s="148">
        <v>9</v>
      </c>
      <c r="E84" s="148">
        <v>2</v>
      </c>
      <c r="F84" s="148">
        <v>7</v>
      </c>
    </row>
    <row r="85" spans="1:6" x14ac:dyDescent="0.25">
      <c r="A85" s="154" t="s">
        <v>25</v>
      </c>
      <c r="B85" s="158">
        <v>8</v>
      </c>
      <c r="C85" s="153" t="s">
        <v>111</v>
      </c>
      <c r="D85" s="148">
        <v>2</v>
      </c>
      <c r="E85" s="148">
        <v>1</v>
      </c>
      <c r="F85" s="148">
        <v>1</v>
      </c>
    </row>
    <row r="86" spans="1:6" ht="30" x14ac:dyDescent="0.25">
      <c r="A86" s="154" t="s">
        <v>25</v>
      </c>
      <c r="B86" s="158">
        <v>9</v>
      </c>
      <c r="C86" s="153" t="s">
        <v>420</v>
      </c>
      <c r="D86" s="148">
        <v>3</v>
      </c>
      <c r="E86" s="148">
        <v>1</v>
      </c>
      <c r="F86" s="148">
        <v>2</v>
      </c>
    </row>
    <row r="87" spans="1:6" x14ac:dyDescent="0.25">
      <c r="A87" s="157"/>
      <c r="B87" s="157"/>
      <c r="C87" s="111" t="s">
        <v>58</v>
      </c>
      <c r="D87" s="112">
        <f>SUM(D78:D86)</f>
        <v>69</v>
      </c>
      <c r="E87" s="112">
        <f>SUM(E78:E86)</f>
        <v>16</v>
      </c>
      <c r="F87" s="112">
        <f>SUM(F78:F86)</f>
        <v>53</v>
      </c>
    </row>
    <row r="88" spans="1:6" x14ac:dyDescent="0.25">
      <c r="A88" s="154" t="s">
        <v>26</v>
      </c>
      <c r="B88" s="158">
        <v>1</v>
      </c>
      <c r="C88" s="153" t="s">
        <v>643</v>
      </c>
      <c r="D88" s="148">
        <v>9</v>
      </c>
      <c r="E88" s="148">
        <v>1</v>
      </c>
      <c r="F88" s="148">
        <v>8</v>
      </c>
    </row>
    <row r="89" spans="1:6" x14ac:dyDescent="0.25">
      <c r="A89" s="154" t="s">
        <v>26</v>
      </c>
      <c r="B89" s="5">
        <v>2</v>
      </c>
      <c r="C89" s="153" t="s">
        <v>475</v>
      </c>
      <c r="D89" s="148">
        <v>4</v>
      </c>
      <c r="E89" s="148">
        <v>1</v>
      </c>
      <c r="F89" s="148">
        <v>3</v>
      </c>
    </row>
    <row r="90" spans="1:6" x14ac:dyDescent="0.25">
      <c r="A90" s="154" t="s">
        <v>26</v>
      </c>
      <c r="B90" s="158">
        <v>3</v>
      </c>
      <c r="C90" s="153" t="s">
        <v>83</v>
      </c>
      <c r="D90" s="148">
        <v>6</v>
      </c>
      <c r="E90" s="148">
        <v>2</v>
      </c>
      <c r="F90" s="148">
        <v>4</v>
      </c>
    </row>
    <row r="91" spans="1:6" ht="30" x14ac:dyDescent="0.25">
      <c r="A91" s="154" t="s">
        <v>26</v>
      </c>
      <c r="B91" s="5">
        <v>4</v>
      </c>
      <c r="C91" s="153" t="s">
        <v>476</v>
      </c>
      <c r="D91" s="148">
        <v>12</v>
      </c>
      <c r="E91" s="148">
        <v>2</v>
      </c>
      <c r="F91" s="148">
        <v>10</v>
      </c>
    </row>
    <row r="92" spans="1:6" x14ac:dyDescent="0.25">
      <c r="A92" s="154" t="s">
        <v>26</v>
      </c>
      <c r="B92" s="158">
        <v>5</v>
      </c>
      <c r="C92" s="153" t="s">
        <v>477</v>
      </c>
      <c r="D92" s="148">
        <v>6</v>
      </c>
      <c r="E92" s="148">
        <v>2</v>
      </c>
      <c r="F92" s="148">
        <v>4</v>
      </c>
    </row>
    <row r="93" spans="1:6" x14ac:dyDescent="0.25">
      <c r="A93" s="154" t="s">
        <v>26</v>
      </c>
      <c r="B93" s="5">
        <v>6</v>
      </c>
      <c r="C93" s="153" t="s">
        <v>478</v>
      </c>
      <c r="D93" s="148">
        <v>2</v>
      </c>
      <c r="E93" s="148">
        <v>0</v>
      </c>
      <c r="F93" s="148">
        <v>2</v>
      </c>
    </row>
    <row r="94" spans="1:6" x14ac:dyDescent="0.25">
      <c r="A94" s="154" t="s">
        <v>26</v>
      </c>
      <c r="B94" s="158">
        <v>7</v>
      </c>
      <c r="C94" s="153" t="s">
        <v>84</v>
      </c>
      <c r="D94" s="148">
        <v>11</v>
      </c>
      <c r="E94" s="148">
        <v>3</v>
      </c>
      <c r="F94" s="148">
        <v>8</v>
      </c>
    </row>
    <row r="95" spans="1:6" x14ac:dyDescent="0.25">
      <c r="A95" s="154" t="s">
        <v>26</v>
      </c>
      <c r="B95" s="5">
        <v>8</v>
      </c>
      <c r="C95" s="153" t="s">
        <v>85</v>
      </c>
      <c r="D95" s="148">
        <v>6</v>
      </c>
      <c r="E95" s="148">
        <v>2</v>
      </c>
      <c r="F95" s="148">
        <v>4</v>
      </c>
    </row>
    <row r="96" spans="1:6" x14ac:dyDescent="0.25">
      <c r="A96" s="154" t="s">
        <v>26</v>
      </c>
      <c r="B96" s="158">
        <v>9</v>
      </c>
      <c r="C96" s="153" t="s">
        <v>86</v>
      </c>
      <c r="D96" s="148">
        <v>1</v>
      </c>
      <c r="E96" s="148">
        <v>0</v>
      </c>
      <c r="F96" s="148">
        <v>1</v>
      </c>
    </row>
    <row r="97" spans="1:6" x14ac:dyDescent="0.25">
      <c r="A97" s="154" t="s">
        <v>26</v>
      </c>
      <c r="B97" s="5">
        <v>10</v>
      </c>
      <c r="C97" s="153" t="s">
        <v>644</v>
      </c>
      <c r="D97" s="148">
        <v>1</v>
      </c>
      <c r="E97" s="148">
        <v>0</v>
      </c>
      <c r="F97" s="148">
        <v>1</v>
      </c>
    </row>
    <row r="98" spans="1:6" x14ac:dyDescent="0.25">
      <c r="A98" s="157"/>
      <c r="B98" s="157"/>
      <c r="C98" s="120" t="s">
        <v>58</v>
      </c>
      <c r="D98" s="113">
        <f>SUM(D88:D97)</f>
        <v>58</v>
      </c>
      <c r="E98" s="113">
        <f>SUM(E88:E97)</f>
        <v>13</v>
      </c>
      <c r="F98" s="113">
        <f>SUM(F88:F97)</f>
        <v>45</v>
      </c>
    </row>
    <row r="99" spans="1:6" x14ac:dyDescent="0.25">
      <c r="A99" s="154" t="s">
        <v>27</v>
      </c>
      <c r="B99" s="158">
        <v>1</v>
      </c>
      <c r="C99" s="114" t="s">
        <v>649</v>
      </c>
      <c r="D99" s="115">
        <v>6</v>
      </c>
      <c r="E99" s="115">
        <v>2</v>
      </c>
      <c r="F99" s="115">
        <v>3</v>
      </c>
    </row>
    <row r="100" spans="1:6" x14ac:dyDescent="0.25">
      <c r="A100" s="157"/>
      <c r="B100" s="157"/>
      <c r="C100" s="108" t="s">
        <v>58</v>
      </c>
      <c r="D100" s="109">
        <f>SUM(D99)</f>
        <v>6</v>
      </c>
      <c r="E100" s="109">
        <f>SUM(E99)</f>
        <v>2</v>
      </c>
      <c r="F100" s="109">
        <f>SUM(F99)</f>
        <v>3</v>
      </c>
    </row>
    <row r="101" spans="1:6" x14ac:dyDescent="0.25">
      <c r="A101" s="154" t="s">
        <v>28</v>
      </c>
      <c r="B101" s="5">
        <v>1</v>
      </c>
      <c r="C101" s="153" t="s">
        <v>624</v>
      </c>
      <c r="D101" s="148">
        <v>2</v>
      </c>
      <c r="E101" s="148">
        <v>0</v>
      </c>
      <c r="F101" s="148">
        <v>2</v>
      </c>
    </row>
    <row r="102" spans="1:6" x14ac:dyDescent="0.25">
      <c r="A102" s="154" t="s">
        <v>28</v>
      </c>
      <c r="B102" s="5">
        <v>2</v>
      </c>
      <c r="C102" s="153" t="s">
        <v>625</v>
      </c>
      <c r="D102" s="148">
        <v>6</v>
      </c>
      <c r="E102" s="148">
        <v>2</v>
      </c>
      <c r="F102" s="148">
        <v>4</v>
      </c>
    </row>
    <row r="103" spans="1:6" x14ac:dyDescent="0.25">
      <c r="A103" s="154" t="s">
        <v>28</v>
      </c>
      <c r="B103" s="5">
        <v>3</v>
      </c>
      <c r="C103" s="153" t="s">
        <v>626</v>
      </c>
      <c r="D103" s="148">
        <v>6</v>
      </c>
      <c r="E103" s="148">
        <v>2</v>
      </c>
      <c r="F103" s="148">
        <v>4</v>
      </c>
    </row>
    <row r="104" spans="1:6" ht="21" customHeight="1" x14ac:dyDescent="0.25">
      <c r="A104" s="154" t="s">
        <v>28</v>
      </c>
      <c r="B104" s="5">
        <v>4</v>
      </c>
      <c r="C104" s="153" t="s">
        <v>627</v>
      </c>
      <c r="D104" s="148">
        <v>10</v>
      </c>
      <c r="E104" s="148">
        <v>2</v>
      </c>
      <c r="F104" s="148">
        <v>8</v>
      </c>
    </row>
    <row r="105" spans="1:6" x14ac:dyDescent="0.25">
      <c r="A105" s="154" t="s">
        <v>28</v>
      </c>
      <c r="B105" s="5">
        <v>5</v>
      </c>
      <c r="C105" s="153" t="s">
        <v>87</v>
      </c>
      <c r="D105" s="148">
        <v>2</v>
      </c>
      <c r="E105" s="148">
        <v>0</v>
      </c>
      <c r="F105" s="148">
        <v>2</v>
      </c>
    </row>
    <row r="106" spans="1:6" ht="30" x14ac:dyDescent="0.25">
      <c r="A106" s="154" t="s">
        <v>28</v>
      </c>
      <c r="B106" s="5">
        <v>6</v>
      </c>
      <c r="C106" s="153" t="s">
        <v>568</v>
      </c>
      <c r="D106" s="148">
        <v>1</v>
      </c>
      <c r="E106" s="148">
        <v>0</v>
      </c>
      <c r="F106" s="148">
        <v>1</v>
      </c>
    </row>
    <row r="107" spans="1:6" x14ac:dyDescent="0.25">
      <c r="A107" s="154" t="s">
        <v>28</v>
      </c>
      <c r="B107" s="5">
        <v>7</v>
      </c>
      <c r="C107" s="153" t="s">
        <v>421</v>
      </c>
      <c r="D107" s="148">
        <v>1</v>
      </c>
      <c r="E107" s="148">
        <v>0</v>
      </c>
      <c r="F107" s="148">
        <v>1</v>
      </c>
    </row>
    <row r="108" spans="1:6" x14ac:dyDescent="0.25">
      <c r="A108" s="154" t="s">
        <v>28</v>
      </c>
      <c r="B108" s="5">
        <v>8</v>
      </c>
      <c r="C108" s="153" t="s">
        <v>422</v>
      </c>
      <c r="D108" s="148">
        <v>1</v>
      </c>
      <c r="E108" s="148">
        <v>0</v>
      </c>
      <c r="F108" s="148">
        <v>1</v>
      </c>
    </row>
    <row r="109" spans="1:6" x14ac:dyDescent="0.25">
      <c r="A109" s="157"/>
      <c r="B109" s="157"/>
      <c r="C109" s="108" t="s">
        <v>58</v>
      </c>
      <c r="D109" s="109">
        <f>SUM(D101:D108)</f>
        <v>29</v>
      </c>
      <c r="E109" s="109">
        <f>SUM(E101:E108)</f>
        <v>6</v>
      </c>
      <c r="F109" s="109">
        <f>SUM(F101:F108)</f>
        <v>23</v>
      </c>
    </row>
    <row r="110" spans="1:6" ht="52.5" customHeight="1" x14ac:dyDescent="0.25">
      <c r="A110" s="154" t="s">
        <v>29</v>
      </c>
      <c r="B110" s="5">
        <v>1</v>
      </c>
      <c r="C110" s="153" t="s">
        <v>628</v>
      </c>
      <c r="D110" s="148">
        <v>6</v>
      </c>
      <c r="E110" s="148">
        <v>2</v>
      </c>
      <c r="F110" s="148">
        <v>4</v>
      </c>
    </row>
    <row r="111" spans="1:6" ht="30" x14ac:dyDescent="0.25">
      <c r="A111" s="154" t="s">
        <v>29</v>
      </c>
      <c r="B111" s="5">
        <v>2</v>
      </c>
      <c r="C111" s="153" t="s">
        <v>443</v>
      </c>
      <c r="D111" s="148">
        <v>3</v>
      </c>
      <c r="E111" s="148">
        <v>1</v>
      </c>
      <c r="F111" s="148">
        <v>2</v>
      </c>
    </row>
    <row r="112" spans="1:6" ht="45" x14ac:dyDescent="0.25">
      <c r="A112" s="154" t="s">
        <v>29</v>
      </c>
      <c r="B112" s="5">
        <v>3</v>
      </c>
      <c r="C112" s="153" t="s">
        <v>629</v>
      </c>
      <c r="D112" s="148">
        <v>3</v>
      </c>
      <c r="E112" s="148">
        <v>1</v>
      </c>
      <c r="F112" s="148">
        <v>2</v>
      </c>
    </row>
    <row r="113" spans="1:6" ht="30" x14ac:dyDescent="0.25">
      <c r="A113" s="154" t="s">
        <v>29</v>
      </c>
      <c r="B113" s="5">
        <v>4</v>
      </c>
      <c r="C113" s="153" t="s">
        <v>444</v>
      </c>
      <c r="D113" s="148">
        <v>7</v>
      </c>
      <c r="E113" s="148">
        <v>2</v>
      </c>
      <c r="F113" s="148">
        <v>5</v>
      </c>
    </row>
    <row r="114" spans="1:6" ht="30" x14ac:dyDescent="0.25">
      <c r="A114" s="154" t="s">
        <v>29</v>
      </c>
      <c r="B114" s="5">
        <v>5</v>
      </c>
      <c r="C114" s="153" t="s">
        <v>630</v>
      </c>
      <c r="D114" s="148">
        <v>2</v>
      </c>
      <c r="E114" s="148">
        <v>0</v>
      </c>
      <c r="F114" s="148">
        <v>2</v>
      </c>
    </row>
    <row r="115" spans="1:6" ht="45" x14ac:dyDescent="0.25">
      <c r="A115" s="154" t="s">
        <v>29</v>
      </c>
      <c r="B115" s="5">
        <v>6</v>
      </c>
      <c r="C115" s="153" t="s">
        <v>631</v>
      </c>
      <c r="D115" s="148">
        <v>3</v>
      </c>
      <c r="E115" s="148">
        <v>0</v>
      </c>
      <c r="F115" s="148">
        <v>3</v>
      </c>
    </row>
    <row r="116" spans="1:6" x14ac:dyDescent="0.25">
      <c r="A116" s="157"/>
      <c r="B116" s="157"/>
      <c r="C116" s="108" t="s">
        <v>58</v>
      </c>
      <c r="D116" s="109">
        <f>SUM(D110:D115)</f>
        <v>24</v>
      </c>
      <c r="E116" s="109">
        <f>SUM(E110:E115)</f>
        <v>6</v>
      </c>
      <c r="F116" s="109">
        <f>SUM(F110:F115)</f>
        <v>18</v>
      </c>
    </row>
    <row r="117" spans="1:6" ht="28.5" customHeight="1" x14ac:dyDescent="0.25">
      <c r="A117" s="154" t="s">
        <v>30</v>
      </c>
      <c r="B117" s="5">
        <v>1</v>
      </c>
      <c r="C117" s="153" t="s">
        <v>445</v>
      </c>
      <c r="D117" s="148">
        <v>8</v>
      </c>
      <c r="E117" s="148">
        <v>3</v>
      </c>
      <c r="F117" s="148">
        <v>5</v>
      </c>
    </row>
    <row r="118" spans="1:6" ht="24.75" customHeight="1" x14ac:dyDescent="0.25">
      <c r="A118" s="154" t="s">
        <v>30</v>
      </c>
      <c r="B118" s="5">
        <v>2</v>
      </c>
      <c r="C118" s="153" t="s">
        <v>446</v>
      </c>
      <c r="D118" s="148">
        <v>6</v>
      </c>
      <c r="E118" s="148">
        <v>2</v>
      </c>
      <c r="F118" s="148">
        <v>4</v>
      </c>
    </row>
    <row r="119" spans="1:6" x14ac:dyDescent="0.25">
      <c r="A119" s="154" t="s">
        <v>30</v>
      </c>
      <c r="B119" s="5">
        <v>3</v>
      </c>
      <c r="C119" s="153" t="s">
        <v>447</v>
      </c>
      <c r="D119" s="148">
        <v>6</v>
      </c>
      <c r="E119" s="148">
        <v>1</v>
      </c>
      <c r="F119" s="148">
        <v>4</v>
      </c>
    </row>
    <row r="120" spans="1:6" x14ac:dyDescent="0.25">
      <c r="A120" s="154" t="s">
        <v>30</v>
      </c>
      <c r="B120" s="5">
        <v>4</v>
      </c>
      <c r="C120" s="153" t="s">
        <v>448</v>
      </c>
      <c r="D120" s="148">
        <v>7</v>
      </c>
      <c r="E120" s="148">
        <v>2</v>
      </c>
      <c r="F120" s="148">
        <v>5</v>
      </c>
    </row>
    <row r="121" spans="1:6" x14ac:dyDescent="0.25">
      <c r="A121" s="154" t="s">
        <v>30</v>
      </c>
      <c r="B121" s="5">
        <v>5</v>
      </c>
      <c r="C121" s="153" t="s">
        <v>449</v>
      </c>
      <c r="D121" s="148">
        <v>1</v>
      </c>
      <c r="E121" s="148">
        <v>0</v>
      </c>
      <c r="F121" s="148">
        <v>1</v>
      </c>
    </row>
    <row r="122" spans="1:6" x14ac:dyDescent="0.25">
      <c r="A122" s="154" t="s">
        <v>30</v>
      </c>
      <c r="B122" s="5">
        <v>6</v>
      </c>
      <c r="C122" s="153" t="s">
        <v>450</v>
      </c>
      <c r="D122" s="148">
        <v>2</v>
      </c>
      <c r="E122" s="148">
        <v>0</v>
      </c>
      <c r="F122" s="148">
        <v>2</v>
      </c>
    </row>
    <row r="123" spans="1:6" x14ac:dyDescent="0.25">
      <c r="A123" s="154" t="s">
        <v>30</v>
      </c>
      <c r="B123" s="5">
        <v>7</v>
      </c>
      <c r="C123" s="153" t="s">
        <v>451</v>
      </c>
      <c r="D123" s="148">
        <v>2</v>
      </c>
      <c r="E123" s="148">
        <v>0</v>
      </c>
      <c r="F123" s="148">
        <v>2</v>
      </c>
    </row>
    <row r="124" spans="1:6" ht="30" x14ac:dyDescent="0.25">
      <c r="A124" s="154" t="s">
        <v>30</v>
      </c>
      <c r="B124" s="5">
        <v>8</v>
      </c>
      <c r="C124" s="153" t="s">
        <v>423</v>
      </c>
      <c r="D124" s="148">
        <v>1</v>
      </c>
      <c r="E124" s="148">
        <v>0</v>
      </c>
      <c r="F124" s="148">
        <v>1</v>
      </c>
    </row>
    <row r="125" spans="1:6" ht="30" x14ac:dyDescent="0.25">
      <c r="A125" s="154" t="s">
        <v>30</v>
      </c>
      <c r="B125" s="5">
        <v>9</v>
      </c>
      <c r="C125" s="153" t="s">
        <v>424</v>
      </c>
      <c r="D125" s="148">
        <v>2</v>
      </c>
      <c r="E125" s="148">
        <v>0</v>
      </c>
      <c r="F125" s="148">
        <v>2</v>
      </c>
    </row>
    <row r="126" spans="1:6" x14ac:dyDescent="0.25">
      <c r="A126" s="154" t="s">
        <v>30</v>
      </c>
      <c r="B126" s="5">
        <v>10</v>
      </c>
      <c r="C126" s="153" t="s">
        <v>88</v>
      </c>
      <c r="D126" s="148">
        <v>1</v>
      </c>
      <c r="E126" s="148">
        <v>0</v>
      </c>
      <c r="F126" s="148">
        <v>1</v>
      </c>
    </row>
    <row r="127" spans="1:6" x14ac:dyDescent="0.25">
      <c r="A127" s="154" t="s">
        <v>30</v>
      </c>
      <c r="B127" s="5">
        <v>11</v>
      </c>
      <c r="C127" s="153" t="s">
        <v>425</v>
      </c>
      <c r="D127" s="148">
        <v>3</v>
      </c>
      <c r="E127" s="148">
        <v>0</v>
      </c>
      <c r="F127" s="148">
        <v>3</v>
      </c>
    </row>
    <row r="128" spans="1:6" x14ac:dyDescent="0.25">
      <c r="A128" s="154" t="s">
        <v>30</v>
      </c>
      <c r="B128" s="5">
        <v>12</v>
      </c>
      <c r="C128" s="153" t="s">
        <v>650</v>
      </c>
      <c r="D128" s="148">
        <v>2</v>
      </c>
      <c r="E128" s="148">
        <v>0</v>
      </c>
      <c r="F128" s="148">
        <v>2</v>
      </c>
    </row>
    <row r="129" spans="1:6" x14ac:dyDescent="0.25">
      <c r="A129" s="157"/>
      <c r="B129" s="157"/>
      <c r="C129" s="116" t="s">
        <v>58</v>
      </c>
      <c r="D129" s="110">
        <f>SUM(D117:D128)</f>
        <v>41</v>
      </c>
      <c r="E129" s="110">
        <f>SUM(E117:E128)</f>
        <v>8</v>
      </c>
      <c r="F129" s="110">
        <f>SUM(F117:F128)</f>
        <v>32</v>
      </c>
    </row>
    <row r="130" spans="1:6" x14ac:dyDescent="0.25">
      <c r="A130" s="154" t="s">
        <v>31</v>
      </c>
      <c r="B130" s="5">
        <v>1</v>
      </c>
      <c r="C130" s="153" t="s">
        <v>89</v>
      </c>
      <c r="D130" s="148">
        <v>4</v>
      </c>
      <c r="E130" s="148">
        <v>0</v>
      </c>
      <c r="F130" s="148">
        <v>4</v>
      </c>
    </row>
    <row r="131" spans="1:6" x14ac:dyDescent="0.25">
      <c r="A131" s="154" t="s">
        <v>31</v>
      </c>
      <c r="B131" s="5">
        <v>2</v>
      </c>
      <c r="C131" s="153" t="s">
        <v>90</v>
      </c>
      <c r="D131" s="148">
        <v>9</v>
      </c>
      <c r="E131" s="148">
        <v>3</v>
      </c>
      <c r="F131" s="148">
        <v>6</v>
      </c>
    </row>
    <row r="132" spans="1:6" x14ac:dyDescent="0.25">
      <c r="A132" s="154" t="s">
        <v>31</v>
      </c>
      <c r="B132" s="5">
        <v>3</v>
      </c>
      <c r="C132" s="153" t="s">
        <v>91</v>
      </c>
      <c r="D132" s="148">
        <v>7</v>
      </c>
      <c r="E132" s="148">
        <v>1</v>
      </c>
      <c r="F132" s="148">
        <v>6</v>
      </c>
    </row>
    <row r="133" spans="1:6" x14ac:dyDescent="0.25">
      <c r="A133" s="154" t="s">
        <v>31</v>
      </c>
      <c r="B133" s="5">
        <v>4</v>
      </c>
      <c r="C133" s="153" t="s">
        <v>92</v>
      </c>
      <c r="D133" s="148">
        <v>2</v>
      </c>
      <c r="E133" s="148">
        <v>0</v>
      </c>
      <c r="F133" s="148">
        <v>2</v>
      </c>
    </row>
    <row r="134" spans="1:6" x14ac:dyDescent="0.25">
      <c r="A134" s="154" t="s">
        <v>31</v>
      </c>
      <c r="B134" s="5">
        <v>5</v>
      </c>
      <c r="C134" s="153" t="s">
        <v>93</v>
      </c>
      <c r="D134" s="148">
        <v>2</v>
      </c>
      <c r="E134" s="148">
        <v>0</v>
      </c>
      <c r="F134" s="148">
        <v>2</v>
      </c>
    </row>
    <row r="135" spans="1:6" x14ac:dyDescent="0.25">
      <c r="A135" s="154" t="s">
        <v>31</v>
      </c>
      <c r="B135" s="5">
        <v>6</v>
      </c>
      <c r="C135" s="153" t="s">
        <v>94</v>
      </c>
      <c r="D135" s="148">
        <v>5</v>
      </c>
      <c r="E135" s="148">
        <v>1</v>
      </c>
      <c r="F135" s="148">
        <v>4</v>
      </c>
    </row>
    <row r="136" spans="1:6" x14ac:dyDescent="0.25">
      <c r="A136" s="154" t="s">
        <v>31</v>
      </c>
      <c r="B136" s="5">
        <v>7</v>
      </c>
      <c r="C136" s="153" t="s">
        <v>95</v>
      </c>
      <c r="D136" s="148">
        <v>8</v>
      </c>
      <c r="E136" s="148">
        <v>4</v>
      </c>
      <c r="F136" s="148">
        <v>4</v>
      </c>
    </row>
    <row r="137" spans="1:6" x14ac:dyDescent="0.25">
      <c r="A137" s="154" t="s">
        <v>31</v>
      </c>
      <c r="B137" s="5">
        <v>8</v>
      </c>
      <c r="C137" s="153" t="s">
        <v>479</v>
      </c>
      <c r="D137" s="148">
        <v>0</v>
      </c>
      <c r="E137" s="148">
        <v>0</v>
      </c>
      <c r="F137" s="148">
        <v>0</v>
      </c>
    </row>
    <row r="138" spans="1:6" x14ac:dyDescent="0.25">
      <c r="A138" s="154" t="s">
        <v>31</v>
      </c>
      <c r="B138" s="5">
        <v>9</v>
      </c>
      <c r="C138" s="153" t="s">
        <v>96</v>
      </c>
      <c r="D138" s="148">
        <v>8</v>
      </c>
      <c r="E138" s="148">
        <v>3</v>
      </c>
      <c r="F138" s="148">
        <v>5</v>
      </c>
    </row>
    <row r="139" spans="1:6" x14ac:dyDescent="0.25">
      <c r="A139" s="154" t="s">
        <v>31</v>
      </c>
      <c r="B139" s="5">
        <v>10</v>
      </c>
      <c r="C139" s="153" t="s">
        <v>647</v>
      </c>
      <c r="D139" s="148">
        <v>5</v>
      </c>
      <c r="E139" s="148">
        <v>0</v>
      </c>
      <c r="F139" s="148">
        <v>5</v>
      </c>
    </row>
    <row r="140" spans="1:6" x14ac:dyDescent="0.25">
      <c r="A140" s="154" t="s">
        <v>31</v>
      </c>
      <c r="B140" s="5">
        <v>11</v>
      </c>
      <c r="C140" s="153" t="s">
        <v>97</v>
      </c>
      <c r="D140" s="148">
        <v>1</v>
      </c>
      <c r="E140" s="148">
        <v>0</v>
      </c>
      <c r="F140" s="148">
        <v>1</v>
      </c>
    </row>
    <row r="141" spans="1:6" x14ac:dyDescent="0.25">
      <c r="A141" s="154" t="s">
        <v>31</v>
      </c>
      <c r="B141" s="5">
        <v>12</v>
      </c>
      <c r="C141" s="153" t="s">
        <v>426</v>
      </c>
      <c r="D141" s="148">
        <v>1</v>
      </c>
      <c r="E141" s="148">
        <v>0</v>
      </c>
      <c r="F141" s="148">
        <v>1</v>
      </c>
    </row>
    <row r="142" spans="1:6" x14ac:dyDescent="0.25">
      <c r="A142" s="157"/>
      <c r="B142" s="157"/>
      <c r="C142" s="108" t="s">
        <v>58</v>
      </c>
      <c r="D142" s="110">
        <f>SUM(D130:D141)</f>
        <v>52</v>
      </c>
      <c r="E142" s="110">
        <f>SUM(E130:E141)</f>
        <v>12</v>
      </c>
      <c r="F142" s="110">
        <f>SUM(F130:F141)</f>
        <v>40</v>
      </c>
    </row>
    <row r="143" spans="1:6" x14ac:dyDescent="0.25">
      <c r="A143" s="154" t="s">
        <v>32</v>
      </c>
      <c r="B143" s="5">
        <v>1</v>
      </c>
      <c r="C143" s="153" t="s">
        <v>632</v>
      </c>
      <c r="D143" s="148">
        <v>11</v>
      </c>
      <c r="E143" s="148">
        <v>3</v>
      </c>
      <c r="F143" s="148">
        <v>8</v>
      </c>
    </row>
    <row r="144" spans="1:6" ht="30" x14ac:dyDescent="0.25">
      <c r="A144" s="154" t="s">
        <v>32</v>
      </c>
      <c r="B144" s="5">
        <v>2</v>
      </c>
      <c r="C144" s="153" t="s">
        <v>633</v>
      </c>
      <c r="D144" s="148">
        <v>5</v>
      </c>
      <c r="E144" s="148">
        <v>1</v>
      </c>
      <c r="F144" s="148">
        <v>4</v>
      </c>
    </row>
    <row r="145" spans="1:6" ht="30" x14ac:dyDescent="0.25">
      <c r="A145" s="154" t="s">
        <v>32</v>
      </c>
      <c r="B145" s="5">
        <v>3</v>
      </c>
      <c r="C145" s="153" t="s">
        <v>634</v>
      </c>
      <c r="D145" s="148">
        <v>10</v>
      </c>
      <c r="E145" s="148">
        <v>4</v>
      </c>
      <c r="F145" s="148">
        <v>6</v>
      </c>
    </row>
    <row r="146" spans="1:6" x14ac:dyDescent="0.25">
      <c r="A146" s="154" t="s">
        <v>32</v>
      </c>
      <c r="B146" s="5">
        <v>4</v>
      </c>
      <c r="C146" s="153" t="s">
        <v>98</v>
      </c>
      <c r="D146" s="148">
        <v>9</v>
      </c>
      <c r="E146" s="148">
        <v>2</v>
      </c>
      <c r="F146" s="148">
        <v>7</v>
      </c>
    </row>
    <row r="147" spans="1:6" ht="30" x14ac:dyDescent="0.25">
      <c r="A147" s="154" t="s">
        <v>32</v>
      </c>
      <c r="B147" s="5">
        <v>5</v>
      </c>
      <c r="C147" s="153" t="s">
        <v>99</v>
      </c>
      <c r="D147" s="148">
        <v>9</v>
      </c>
      <c r="E147" s="148">
        <v>2</v>
      </c>
      <c r="F147" s="148">
        <v>7</v>
      </c>
    </row>
    <row r="148" spans="1:6" ht="30" x14ac:dyDescent="0.25">
      <c r="A148" s="154" t="s">
        <v>32</v>
      </c>
      <c r="B148" s="5">
        <v>6</v>
      </c>
      <c r="C148" s="153" t="s">
        <v>635</v>
      </c>
      <c r="D148" s="148">
        <v>3</v>
      </c>
      <c r="E148" s="148">
        <v>1</v>
      </c>
      <c r="F148" s="148">
        <v>2</v>
      </c>
    </row>
    <row r="149" spans="1:6" ht="30" x14ac:dyDescent="0.25">
      <c r="A149" s="154" t="s">
        <v>32</v>
      </c>
      <c r="B149" s="5">
        <v>7</v>
      </c>
      <c r="C149" s="153" t="s">
        <v>100</v>
      </c>
      <c r="D149" s="148">
        <v>2</v>
      </c>
      <c r="E149" s="148">
        <v>0</v>
      </c>
      <c r="F149" s="148">
        <v>2</v>
      </c>
    </row>
    <row r="150" spans="1:6" ht="30" x14ac:dyDescent="0.25">
      <c r="A150" s="154" t="s">
        <v>32</v>
      </c>
      <c r="B150" s="5">
        <v>8</v>
      </c>
      <c r="C150" s="153" t="s">
        <v>101</v>
      </c>
      <c r="D150" s="148">
        <v>2</v>
      </c>
      <c r="E150" s="148">
        <v>0</v>
      </c>
      <c r="F150" s="148">
        <v>2</v>
      </c>
    </row>
    <row r="151" spans="1:6" ht="30" x14ac:dyDescent="0.25">
      <c r="A151" s="154" t="s">
        <v>32</v>
      </c>
      <c r="B151" s="5">
        <v>9</v>
      </c>
      <c r="C151" s="153" t="s">
        <v>102</v>
      </c>
      <c r="D151" s="148">
        <v>2</v>
      </c>
      <c r="E151" s="148">
        <v>0</v>
      </c>
      <c r="F151" s="148">
        <v>1</v>
      </c>
    </row>
    <row r="152" spans="1:6" ht="30" x14ac:dyDescent="0.25">
      <c r="A152" s="154" t="s">
        <v>32</v>
      </c>
      <c r="B152" s="5">
        <v>10</v>
      </c>
      <c r="C152" s="153" t="s">
        <v>103</v>
      </c>
      <c r="D152" s="148">
        <v>3</v>
      </c>
      <c r="E152" s="148">
        <v>1</v>
      </c>
      <c r="F152" s="148">
        <v>2</v>
      </c>
    </row>
    <row r="153" spans="1:6" ht="30" x14ac:dyDescent="0.25">
      <c r="A153" s="154" t="s">
        <v>32</v>
      </c>
      <c r="B153" s="5">
        <v>11</v>
      </c>
      <c r="C153" s="153" t="s">
        <v>104</v>
      </c>
      <c r="D153" s="148">
        <v>5</v>
      </c>
      <c r="E153" s="148">
        <v>1</v>
      </c>
      <c r="F153" s="148">
        <v>4</v>
      </c>
    </row>
    <row r="154" spans="1:6" ht="30" x14ac:dyDescent="0.25">
      <c r="A154" s="154" t="s">
        <v>32</v>
      </c>
      <c r="B154" s="5">
        <v>12</v>
      </c>
      <c r="C154" s="153" t="s">
        <v>105</v>
      </c>
      <c r="D154" s="148">
        <v>11</v>
      </c>
      <c r="E154" s="148">
        <v>2</v>
      </c>
      <c r="F154" s="148">
        <v>9</v>
      </c>
    </row>
    <row r="155" spans="1:6" ht="30" x14ac:dyDescent="0.25">
      <c r="A155" s="154" t="s">
        <v>32</v>
      </c>
      <c r="B155" s="5">
        <v>13</v>
      </c>
      <c r="C155" s="153" t="s">
        <v>106</v>
      </c>
      <c r="D155" s="148">
        <v>3</v>
      </c>
      <c r="E155" s="148">
        <v>1</v>
      </c>
      <c r="F155" s="148">
        <v>2</v>
      </c>
    </row>
    <row r="156" spans="1:6" ht="30" x14ac:dyDescent="0.25">
      <c r="A156" s="154" t="s">
        <v>32</v>
      </c>
      <c r="B156" s="5">
        <v>14</v>
      </c>
      <c r="C156" s="153" t="s">
        <v>452</v>
      </c>
      <c r="D156" s="148">
        <v>5</v>
      </c>
      <c r="E156" s="148">
        <v>0</v>
      </c>
      <c r="F156" s="148">
        <v>5</v>
      </c>
    </row>
    <row r="157" spans="1:6" x14ac:dyDescent="0.25">
      <c r="A157" s="154" t="s">
        <v>32</v>
      </c>
      <c r="B157" s="5">
        <v>15</v>
      </c>
      <c r="C157" s="153" t="s">
        <v>636</v>
      </c>
      <c r="D157" s="148">
        <v>0</v>
      </c>
      <c r="E157" s="148">
        <v>0</v>
      </c>
      <c r="F157" s="148">
        <v>0</v>
      </c>
    </row>
    <row r="158" spans="1:6" x14ac:dyDescent="0.25">
      <c r="A158" s="154" t="s">
        <v>32</v>
      </c>
      <c r="B158" s="5">
        <v>16</v>
      </c>
      <c r="C158" s="153" t="s">
        <v>427</v>
      </c>
      <c r="D158" s="148">
        <v>1</v>
      </c>
      <c r="E158" s="148">
        <v>0</v>
      </c>
      <c r="F158" s="148">
        <v>1</v>
      </c>
    </row>
    <row r="159" spans="1:6" x14ac:dyDescent="0.25">
      <c r="A159" s="157"/>
      <c r="B159" s="157"/>
      <c r="C159" s="108" t="s">
        <v>58</v>
      </c>
      <c r="D159" s="109">
        <f>SUM(D143:D158)</f>
        <v>81</v>
      </c>
      <c r="E159" s="109">
        <f>SUM(E143:E158)</f>
        <v>18</v>
      </c>
      <c r="F159" s="109">
        <f>SUM(F143:F158)</f>
        <v>62</v>
      </c>
    </row>
    <row r="160" spans="1:6" x14ac:dyDescent="0.25">
      <c r="A160" s="154" t="s">
        <v>33</v>
      </c>
      <c r="B160" s="5">
        <v>1</v>
      </c>
      <c r="C160" s="153" t="s">
        <v>453</v>
      </c>
      <c r="D160" s="148">
        <v>6</v>
      </c>
      <c r="E160" s="148">
        <v>1</v>
      </c>
      <c r="F160" s="148">
        <v>5</v>
      </c>
    </row>
    <row r="161" spans="1:6" x14ac:dyDescent="0.25">
      <c r="A161" s="154" t="s">
        <v>33</v>
      </c>
      <c r="B161" s="5">
        <v>2</v>
      </c>
      <c r="C161" s="153" t="s">
        <v>454</v>
      </c>
      <c r="D161" s="148">
        <v>6</v>
      </c>
      <c r="E161" s="148">
        <v>2</v>
      </c>
      <c r="F161" s="148">
        <v>4</v>
      </c>
    </row>
    <row r="162" spans="1:6" x14ac:dyDescent="0.25">
      <c r="A162" s="154" t="s">
        <v>33</v>
      </c>
      <c r="B162" s="5">
        <v>3</v>
      </c>
      <c r="C162" s="153" t="s">
        <v>455</v>
      </c>
      <c r="D162" s="148">
        <v>3</v>
      </c>
      <c r="E162" s="148">
        <v>1</v>
      </c>
      <c r="F162" s="148">
        <v>2</v>
      </c>
    </row>
    <row r="163" spans="1:6" x14ac:dyDescent="0.25">
      <c r="A163" s="154" t="s">
        <v>33</v>
      </c>
      <c r="B163" s="5">
        <v>4</v>
      </c>
      <c r="C163" s="153" t="s">
        <v>456</v>
      </c>
      <c r="D163" s="148">
        <v>3</v>
      </c>
      <c r="E163" s="148">
        <v>1</v>
      </c>
      <c r="F163" s="148">
        <v>2</v>
      </c>
    </row>
    <row r="164" spans="1:6" x14ac:dyDescent="0.25">
      <c r="A164" s="154" t="s">
        <v>33</v>
      </c>
      <c r="B164" s="5">
        <v>5</v>
      </c>
      <c r="C164" s="153" t="s">
        <v>457</v>
      </c>
      <c r="D164" s="148">
        <v>4</v>
      </c>
      <c r="E164" s="148">
        <v>0</v>
      </c>
      <c r="F164" s="148">
        <v>4</v>
      </c>
    </row>
    <row r="165" spans="1:6" x14ac:dyDescent="0.25">
      <c r="A165" s="154" t="s">
        <v>33</v>
      </c>
      <c r="B165" s="5">
        <v>6</v>
      </c>
      <c r="C165" s="153" t="s">
        <v>458</v>
      </c>
      <c r="D165" s="148">
        <v>3</v>
      </c>
      <c r="E165" s="148">
        <v>1</v>
      </c>
      <c r="F165" s="148">
        <v>2</v>
      </c>
    </row>
    <row r="166" spans="1:6" x14ac:dyDescent="0.25">
      <c r="A166" s="154" t="s">
        <v>33</v>
      </c>
      <c r="B166" s="5">
        <v>7</v>
      </c>
      <c r="C166" s="153" t="s">
        <v>459</v>
      </c>
      <c r="D166" s="148">
        <v>6</v>
      </c>
      <c r="E166" s="148">
        <v>1</v>
      </c>
      <c r="F166" s="148">
        <v>5</v>
      </c>
    </row>
    <row r="167" spans="1:6" x14ac:dyDescent="0.25">
      <c r="A167" s="154" t="s">
        <v>33</v>
      </c>
      <c r="B167" s="5">
        <v>8</v>
      </c>
      <c r="C167" s="153" t="s">
        <v>637</v>
      </c>
      <c r="D167" s="148">
        <v>2</v>
      </c>
      <c r="E167" s="148">
        <v>1</v>
      </c>
      <c r="F167" s="148">
        <v>1</v>
      </c>
    </row>
    <row r="168" spans="1:6" x14ac:dyDescent="0.25">
      <c r="A168" s="157"/>
      <c r="B168" s="157"/>
      <c r="C168" s="108" t="s">
        <v>58</v>
      </c>
      <c r="D168" s="109">
        <f>SUM(D160:D167)</f>
        <v>33</v>
      </c>
      <c r="E168" s="109">
        <f>SUM(E160:E167)</f>
        <v>8</v>
      </c>
      <c r="F168" s="109">
        <f>SUM(F160:F167)</f>
        <v>25</v>
      </c>
    </row>
    <row r="169" spans="1:6" ht="30" x14ac:dyDescent="0.25">
      <c r="A169" s="160" t="s">
        <v>34</v>
      </c>
      <c r="B169" s="155">
        <v>1</v>
      </c>
      <c r="C169" s="153" t="s">
        <v>480</v>
      </c>
      <c r="D169" s="148">
        <v>13</v>
      </c>
      <c r="E169" s="148">
        <v>2</v>
      </c>
      <c r="F169" s="148">
        <v>10</v>
      </c>
    </row>
    <row r="170" spans="1:6" ht="30" x14ac:dyDescent="0.25">
      <c r="A170" s="160" t="s">
        <v>34</v>
      </c>
      <c r="B170" s="161">
        <v>2</v>
      </c>
      <c r="C170" s="153" t="s">
        <v>592</v>
      </c>
      <c r="D170" s="148">
        <v>14</v>
      </c>
      <c r="E170" s="148">
        <v>4</v>
      </c>
      <c r="F170" s="148">
        <v>10</v>
      </c>
    </row>
    <row r="171" spans="1:6" ht="21.75" customHeight="1" x14ac:dyDescent="0.25">
      <c r="A171" s="160" t="s">
        <v>34</v>
      </c>
      <c r="B171" s="155">
        <v>3</v>
      </c>
      <c r="C171" s="153" t="s">
        <v>481</v>
      </c>
      <c r="D171" s="148">
        <v>18</v>
      </c>
      <c r="E171" s="148">
        <v>5</v>
      </c>
      <c r="F171" s="148">
        <v>12</v>
      </c>
    </row>
    <row r="172" spans="1:6" ht="22.5" customHeight="1" x14ac:dyDescent="0.25">
      <c r="A172" s="160" t="s">
        <v>34</v>
      </c>
      <c r="B172" s="161">
        <v>4</v>
      </c>
      <c r="C172" s="153" t="s">
        <v>570</v>
      </c>
      <c r="D172" s="148">
        <v>22</v>
      </c>
      <c r="E172" s="148">
        <v>5</v>
      </c>
      <c r="F172" s="148">
        <v>17</v>
      </c>
    </row>
    <row r="173" spans="1:6" ht="30" x14ac:dyDescent="0.25">
      <c r="A173" s="160" t="s">
        <v>34</v>
      </c>
      <c r="B173" s="155">
        <v>5</v>
      </c>
      <c r="C173" s="153" t="s">
        <v>482</v>
      </c>
      <c r="D173" s="148">
        <v>11</v>
      </c>
      <c r="E173" s="148">
        <v>1</v>
      </c>
      <c r="F173" s="148">
        <v>10</v>
      </c>
    </row>
    <row r="174" spans="1:6" ht="30" x14ac:dyDescent="0.25">
      <c r="A174" s="160" t="s">
        <v>34</v>
      </c>
      <c r="B174" s="161">
        <v>6</v>
      </c>
      <c r="C174" s="153" t="s">
        <v>571</v>
      </c>
      <c r="D174" s="148">
        <v>6</v>
      </c>
      <c r="E174" s="148">
        <v>1</v>
      </c>
      <c r="F174" s="148">
        <v>5</v>
      </c>
    </row>
    <row r="175" spans="1:6" ht="30" x14ac:dyDescent="0.25">
      <c r="A175" s="160" t="s">
        <v>34</v>
      </c>
      <c r="B175" s="155">
        <v>7</v>
      </c>
      <c r="C175" s="153" t="s">
        <v>572</v>
      </c>
      <c r="D175" s="148">
        <v>6</v>
      </c>
      <c r="E175" s="148">
        <v>1</v>
      </c>
      <c r="F175" s="148">
        <v>5</v>
      </c>
    </row>
    <row r="176" spans="1:6" ht="30" x14ac:dyDescent="0.25">
      <c r="A176" s="160" t="s">
        <v>34</v>
      </c>
      <c r="B176" s="161">
        <v>8</v>
      </c>
      <c r="C176" s="153" t="s">
        <v>483</v>
      </c>
      <c r="D176" s="148">
        <v>13</v>
      </c>
      <c r="E176" s="148">
        <v>2</v>
      </c>
      <c r="F176" s="148">
        <v>11</v>
      </c>
    </row>
    <row r="177" spans="1:6" ht="30" x14ac:dyDescent="0.25">
      <c r="A177" s="160" t="s">
        <v>34</v>
      </c>
      <c r="B177" s="155">
        <v>9</v>
      </c>
      <c r="C177" s="153" t="s">
        <v>573</v>
      </c>
      <c r="D177" s="148">
        <v>10</v>
      </c>
      <c r="E177" s="148">
        <v>2</v>
      </c>
      <c r="F177" s="148">
        <v>8</v>
      </c>
    </row>
    <row r="178" spans="1:6" x14ac:dyDescent="0.25">
      <c r="A178" s="160" t="s">
        <v>34</v>
      </c>
      <c r="B178" s="161">
        <v>10</v>
      </c>
      <c r="C178" s="153" t="s">
        <v>484</v>
      </c>
      <c r="D178" s="148">
        <v>12</v>
      </c>
      <c r="E178" s="148">
        <v>2</v>
      </c>
      <c r="F178" s="148">
        <v>10</v>
      </c>
    </row>
    <row r="179" spans="1:6" ht="21" customHeight="1" x14ac:dyDescent="0.25">
      <c r="A179" s="160" t="s">
        <v>34</v>
      </c>
      <c r="B179" s="155">
        <v>11</v>
      </c>
      <c r="C179" s="153" t="s">
        <v>574</v>
      </c>
      <c r="D179" s="148">
        <v>13</v>
      </c>
      <c r="E179" s="148">
        <v>3</v>
      </c>
      <c r="F179" s="148">
        <v>10</v>
      </c>
    </row>
    <row r="180" spans="1:6" ht="30" x14ac:dyDescent="0.25">
      <c r="A180" s="160" t="s">
        <v>34</v>
      </c>
      <c r="B180" s="161">
        <v>12</v>
      </c>
      <c r="C180" s="153" t="s">
        <v>485</v>
      </c>
      <c r="D180" s="148">
        <v>12</v>
      </c>
      <c r="E180" s="148">
        <v>3</v>
      </c>
      <c r="F180" s="148">
        <v>8</v>
      </c>
    </row>
    <row r="181" spans="1:6" x14ac:dyDescent="0.25">
      <c r="A181" s="160" t="s">
        <v>34</v>
      </c>
      <c r="B181" s="155">
        <v>13</v>
      </c>
      <c r="C181" s="153" t="s">
        <v>486</v>
      </c>
      <c r="D181" s="148">
        <v>12</v>
      </c>
      <c r="E181" s="148">
        <v>2</v>
      </c>
      <c r="F181" s="148">
        <v>10</v>
      </c>
    </row>
    <row r="182" spans="1:6" ht="20.25" customHeight="1" x14ac:dyDescent="0.25">
      <c r="A182" s="160" t="s">
        <v>34</v>
      </c>
      <c r="B182" s="161">
        <v>14</v>
      </c>
      <c r="C182" s="153" t="s">
        <v>487</v>
      </c>
      <c r="D182" s="148">
        <v>7</v>
      </c>
      <c r="E182" s="148">
        <v>1</v>
      </c>
      <c r="F182" s="148">
        <v>5</v>
      </c>
    </row>
    <row r="183" spans="1:6" ht="30" x14ac:dyDescent="0.25">
      <c r="A183" s="160" t="s">
        <v>34</v>
      </c>
      <c r="B183" s="155">
        <v>15</v>
      </c>
      <c r="C183" s="153" t="s">
        <v>575</v>
      </c>
      <c r="D183" s="148">
        <v>12</v>
      </c>
      <c r="E183" s="148">
        <v>2</v>
      </c>
      <c r="F183" s="148">
        <v>10</v>
      </c>
    </row>
    <row r="184" spans="1:6" ht="30" x14ac:dyDescent="0.25">
      <c r="A184" s="160" t="s">
        <v>34</v>
      </c>
      <c r="B184" s="161">
        <v>16</v>
      </c>
      <c r="C184" s="153" t="s">
        <v>576</v>
      </c>
      <c r="D184" s="148">
        <v>12</v>
      </c>
      <c r="E184" s="148">
        <v>2</v>
      </c>
      <c r="F184" s="148">
        <v>10</v>
      </c>
    </row>
    <row r="185" spans="1:6" ht="30" x14ac:dyDescent="0.25">
      <c r="A185" s="160" t="s">
        <v>34</v>
      </c>
      <c r="B185" s="155">
        <v>17</v>
      </c>
      <c r="C185" s="153" t="s">
        <v>488</v>
      </c>
      <c r="D185" s="148">
        <v>11</v>
      </c>
      <c r="E185" s="148">
        <v>3</v>
      </c>
      <c r="F185" s="148">
        <v>8</v>
      </c>
    </row>
    <row r="186" spans="1:6" ht="30" x14ac:dyDescent="0.25">
      <c r="A186" s="160" t="s">
        <v>34</v>
      </c>
      <c r="B186" s="161">
        <v>18</v>
      </c>
      <c r="C186" s="153" t="s">
        <v>489</v>
      </c>
      <c r="D186" s="148">
        <v>12</v>
      </c>
      <c r="E186" s="148">
        <v>3</v>
      </c>
      <c r="F186" s="148">
        <v>9</v>
      </c>
    </row>
    <row r="187" spans="1:6" x14ac:dyDescent="0.25">
      <c r="A187" s="160" t="s">
        <v>34</v>
      </c>
      <c r="B187" s="155">
        <v>19</v>
      </c>
      <c r="C187" s="153" t="s">
        <v>577</v>
      </c>
      <c r="D187" s="148">
        <v>8</v>
      </c>
      <c r="E187" s="148">
        <v>2</v>
      </c>
      <c r="F187" s="148">
        <v>6</v>
      </c>
    </row>
    <row r="188" spans="1:6" ht="30" x14ac:dyDescent="0.25">
      <c r="A188" s="160" t="s">
        <v>34</v>
      </c>
      <c r="B188" s="161">
        <v>20</v>
      </c>
      <c r="C188" s="153" t="s">
        <v>490</v>
      </c>
      <c r="D188" s="148">
        <v>11</v>
      </c>
      <c r="E188" s="148">
        <v>2</v>
      </c>
      <c r="F188" s="148">
        <v>9</v>
      </c>
    </row>
    <row r="189" spans="1:6" x14ac:dyDescent="0.25">
      <c r="A189" s="160" t="s">
        <v>34</v>
      </c>
      <c r="B189" s="155">
        <v>21</v>
      </c>
      <c r="C189" s="153" t="s">
        <v>578</v>
      </c>
      <c r="D189" s="148">
        <v>12</v>
      </c>
      <c r="E189" s="148">
        <v>3</v>
      </c>
      <c r="F189" s="148">
        <v>4</v>
      </c>
    </row>
    <row r="190" spans="1:6" ht="30" x14ac:dyDescent="0.25">
      <c r="A190" s="160" t="s">
        <v>34</v>
      </c>
      <c r="B190" s="161">
        <v>22</v>
      </c>
      <c r="C190" s="153" t="s">
        <v>491</v>
      </c>
      <c r="D190" s="148">
        <v>11</v>
      </c>
      <c r="E190" s="148">
        <v>2</v>
      </c>
      <c r="F190" s="148">
        <v>8</v>
      </c>
    </row>
    <row r="191" spans="1:6" x14ac:dyDescent="0.25">
      <c r="A191" s="160" t="s">
        <v>34</v>
      </c>
      <c r="B191" s="155">
        <v>23</v>
      </c>
      <c r="C191" s="153" t="s">
        <v>492</v>
      </c>
      <c r="D191" s="148">
        <v>12</v>
      </c>
      <c r="E191" s="148">
        <v>3</v>
      </c>
      <c r="F191" s="148">
        <v>9</v>
      </c>
    </row>
    <row r="192" spans="1:6" ht="30" x14ac:dyDescent="0.25">
      <c r="A192" s="160" t="s">
        <v>34</v>
      </c>
      <c r="B192" s="161">
        <v>24</v>
      </c>
      <c r="C192" s="153" t="s">
        <v>493</v>
      </c>
      <c r="D192" s="148">
        <v>14</v>
      </c>
      <c r="E192" s="148">
        <v>2</v>
      </c>
      <c r="F192" s="148">
        <v>12</v>
      </c>
    </row>
    <row r="193" spans="1:6" x14ac:dyDescent="0.25">
      <c r="A193" s="160" t="s">
        <v>34</v>
      </c>
      <c r="B193" s="155">
        <v>25</v>
      </c>
      <c r="C193" s="153" t="s">
        <v>494</v>
      </c>
      <c r="D193" s="148">
        <v>4</v>
      </c>
      <c r="E193" s="148">
        <v>1</v>
      </c>
      <c r="F193" s="148">
        <v>3</v>
      </c>
    </row>
    <row r="194" spans="1:6" x14ac:dyDescent="0.25">
      <c r="A194" s="160" t="s">
        <v>34</v>
      </c>
      <c r="B194" s="161">
        <v>26</v>
      </c>
      <c r="C194" s="153" t="s">
        <v>495</v>
      </c>
      <c r="D194" s="148">
        <v>12</v>
      </c>
      <c r="E194" s="148">
        <v>2</v>
      </c>
      <c r="F194" s="148">
        <v>10</v>
      </c>
    </row>
    <row r="195" spans="1:6" ht="30" x14ac:dyDescent="0.25">
      <c r="A195" s="160" t="s">
        <v>34</v>
      </c>
      <c r="B195" s="155">
        <v>27</v>
      </c>
      <c r="C195" s="153" t="s">
        <v>496</v>
      </c>
      <c r="D195" s="148">
        <v>13</v>
      </c>
      <c r="E195" s="148">
        <v>3</v>
      </c>
      <c r="F195" s="148">
        <v>10</v>
      </c>
    </row>
    <row r="196" spans="1:6" x14ac:dyDescent="0.25">
      <c r="A196" s="160" t="s">
        <v>34</v>
      </c>
      <c r="B196" s="161">
        <v>28</v>
      </c>
      <c r="C196" s="153" t="s">
        <v>497</v>
      </c>
      <c r="D196" s="148">
        <v>6</v>
      </c>
      <c r="E196" s="148">
        <v>1</v>
      </c>
      <c r="F196" s="148">
        <v>5</v>
      </c>
    </row>
    <row r="197" spans="1:6" x14ac:dyDescent="0.25">
      <c r="A197" s="160" t="s">
        <v>34</v>
      </c>
      <c r="B197" s="155">
        <v>29</v>
      </c>
      <c r="C197" s="153" t="s">
        <v>498</v>
      </c>
      <c r="D197" s="148">
        <v>12</v>
      </c>
      <c r="E197" s="148">
        <v>2</v>
      </c>
      <c r="F197" s="148">
        <v>10</v>
      </c>
    </row>
    <row r="198" spans="1:6" ht="30" x14ac:dyDescent="0.25">
      <c r="A198" s="160" t="s">
        <v>34</v>
      </c>
      <c r="B198" s="161">
        <v>30</v>
      </c>
      <c r="C198" s="153" t="s">
        <v>499</v>
      </c>
      <c r="D198" s="148">
        <v>15</v>
      </c>
      <c r="E198" s="148">
        <v>3</v>
      </c>
      <c r="F198" s="148">
        <v>12</v>
      </c>
    </row>
    <row r="199" spans="1:6" ht="30" x14ac:dyDescent="0.25">
      <c r="A199" s="160" t="s">
        <v>34</v>
      </c>
      <c r="B199" s="155">
        <v>31</v>
      </c>
      <c r="C199" s="153" t="s">
        <v>500</v>
      </c>
      <c r="D199" s="148">
        <v>8</v>
      </c>
      <c r="E199" s="148">
        <v>2</v>
      </c>
      <c r="F199" s="148">
        <v>6</v>
      </c>
    </row>
    <row r="200" spans="1:6" ht="30" x14ac:dyDescent="0.25">
      <c r="A200" s="160" t="s">
        <v>34</v>
      </c>
      <c r="B200" s="161">
        <v>32</v>
      </c>
      <c r="C200" s="153" t="s">
        <v>501</v>
      </c>
      <c r="D200" s="148">
        <v>13</v>
      </c>
      <c r="E200" s="148">
        <v>2</v>
      </c>
      <c r="F200" s="148">
        <v>11</v>
      </c>
    </row>
    <row r="201" spans="1:6" ht="30" x14ac:dyDescent="0.25">
      <c r="A201" s="160" t="s">
        <v>34</v>
      </c>
      <c r="B201" s="155">
        <v>33</v>
      </c>
      <c r="C201" s="153" t="s">
        <v>428</v>
      </c>
      <c r="D201" s="148">
        <v>12</v>
      </c>
      <c r="E201" s="148">
        <v>4</v>
      </c>
      <c r="F201" s="148">
        <v>8</v>
      </c>
    </row>
    <row r="202" spans="1:6" ht="30" x14ac:dyDescent="0.25">
      <c r="A202" s="160" t="s">
        <v>34</v>
      </c>
      <c r="B202" s="161">
        <v>34</v>
      </c>
      <c r="C202" s="153" t="s">
        <v>502</v>
      </c>
      <c r="D202" s="148">
        <v>12</v>
      </c>
      <c r="E202" s="148">
        <v>3</v>
      </c>
      <c r="F202" s="148">
        <v>9</v>
      </c>
    </row>
    <row r="203" spans="1:6" x14ac:dyDescent="0.25">
      <c r="A203" s="160" t="s">
        <v>34</v>
      </c>
      <c r="B203" s="155">
        <v>35</v>
      </c>
      <c r="C203" s="153" t="s">
        <v>638</v>
      </c>
      <c r="D203" s="148">
        <v>10</v>
      </c>
      <c r="E203" s="148">
        <v>2</v>
      </c>
      <c r="F203" s="148">
        <v>8</v>
      </c>
    </row>
    <row r="204" spans="1:6" x14ac:dyDescent="0.25">
      <c r="A204" s="160" t="s">
        <v>34</v>
      </c>
      <c r="B204" s="161">
        <v>36</v>
      </c>
      <c r="C204" s="153" t="s">
        <v>503</v>
      </c>
      <c r="D204" s="148">
        <v>11</v>
      </c>
      <c r="E204" s="148">
        <v>2</v>
      </c>
      <c r="F204" s="148">
        <v>9</v>
      </c>
    </row>
    <row r="205" spans="1:6" ht="30" x14ac:dyDescent="0.25">
      <c r="A205" s="160" t="s">
        <v>34</v>
      </c>
      <c r="B205" s="155">
        <v>37</v>
      </c>
      <c r="C205" s="153" t="s">
        <v>504</v>
      </c>
      <c r="D205" s="148">
        <v>10</v>
      </c>
      <c r="E205" s="148">
        <v>2</v>
      </c>
      <c r="F205" s="148">
        <v>8</v>
      </c>
    </row>
    <row r="206" spans="1:6" ht="30" x14ac:dyDescent="0.25">
      <c r="A206" s="160" t="s">
        <v>34</v>
      </c>
      <c r="B206" s="161">
        <v>38</v>
      </c>
      <c r="C206" s="153" t="s">
        <v>505</v>
      </c>
      <c r="D206" s="148">
        <v>12</v>
      </c>
      <c r="E206" s="148">
        <v>2</v>
      </c>
      <c r="F206" s="148">
        <v>10</v>
      </c>
    </row>
    <row r="207" spans="1:6" x14ac:dyDescent="0.25">
      <c r="A207" s="160" t="s">
        <v>34</v>
      </c>
      <c r="B207" s="155">
        <v>39</v>
      </c>
      <c r="C207" s="153" t="s">
        <v>579</v>
      </c>
      <c r="D207" s="148">
        <v>14</v>
      </c>
      <c r="E207" s="148">
        <v>2</v>
      </c>
      <c r="F207" s="148">
        <v>12</v>
      </c>
    </row>
    <row r="208" spans="1:6" ht="30" x14ac:dyDescent="0.25">
      <c r="A208" s="160" t="s">
        <v>34</v>
      </c>
      <c r="B208" s="161">
        <v>40</v>
      </c>
      <c r="C208" s="153" t="s">
        <v>580</v>
      </c>
      <c r="D208" s="148">
        <v>12</v>
      </c>
      <c r="E208" s="148">
        <v>4</v>
      </c>
      <c r="F208" s="148">
        <v>8</v>
      </c>
    </row>
    <row r="209" spans="1:6" ht="30" x14ac:dyDescent="0.25">
      <c r="A209" s="160" t="s">
        <v>34</v>
      </c>
      <c r="B209" s="155">
        <v>41</v>
      </c>
      <c r="C209" s="153" t="s">
        <v>506</v>
      </c>
      <c r="D209" s="148">
        <v>16</v>
      </c>
      <c r="E209" s="148">
        <v>2</v>
      </c>
      <c r="F209" s="148">
        <v>14</v>
      </c>
    </row>
    <row r="210" spans="1:6" x14ac:dyDescent="0.25">
      <c r="A210" s="160" t="s">
        <v>34</v>
      </c>
      <c r="B210" s="161">
        <v>42</v>
      </c>
      <c r="C210" s="153" t="s">
        <v>507</v>
      </c>
      <c r="D210" s="148">
        <v>12</v>
      </c>
      <c r="E210" s="148">
        <v>2</v>
      </c>
      <c r="F210" s="148">
        <v>10</v>
      </c>
    </row>
    <row r="211" spans="1:6" x14ac:dyDescent="0.25">
      <c r="A211" s="160" t="s">
        <v>34</v>
      </c>
      <c r="B211" s="155">
        <v>43</v>
      </c>
      <c r="C211" s="153" t="s">
        <v>581</v>
      </c>
      <c r="D211" s="148">
        <v>7</v>
      </c>
      <c r="E211" s="148">
        <v>2</v>
      </c>
      <c r="F211" s="148">
        <v>5</v>
      </c>
    </row>
    <row r="212" spans="1:6" ht="30" x14ac:dyDescent="0.25">
      <c r="A212" s="160" t="s">
        <v>34</v>
      </c>
      <c r="B212" s="161">
        <v>44</v>
      </c>
      <c r="C212" s="153" t="s">
        <v>508</v>
      </c>
      <c r="D212" s="148">
        <v>11</v>
      </c>
      <c r="E212" s="148">
        <v>2</v>
      </c>
      <c r="F212" s="148">
        <v>9</v>
      </c>
    </row>
    <row r="213" spans="1:6" ht="30" x14ac:dyDescent="0.25">
      <c r="A213" s="160" t="s">
        <v>34</v>
      </c>
      <c r="B213" s="155">
        <v>45</v>
      </c>
      <c r="C213" s="153" t="s">
        <v>509</v>
      </c>
      <c r="D213" s="148">
        <v>15</v>
      </c>
      <c r="E213" s="148">
        <v>2</v>
      </c>
      <c r="F213" s="148">
        <v>13</v>
      </c>
    </row>
    <row r="214" spans="1:6" ht="30" x14ac:dyDescent="0.25">
      <c r="A214" s="160" t="s">
        <v>34</v>
      </c>
      <c r="B214" s="161">
        <v>46</v>
      </c>
      <c r="C214" s="153" t="s">
        <v>651</v>
      </c>
      <c r="D214" s="148">
        <v>12</v>
      </c>
      <c r="E214" s="148">
        <v>4</v>
      </c>
      <c r="F214" s="148">
        <v>8</v>
      </c>
    </row>
    <row r="215" spans="1:6" ht="30" x14ac:dyDescent="0.25">
      <c r="A215" s="160" t="s">
        <v>34</v>
      </c>
      <c r="B215" s="161">
        <v>47</v>
      </c>
      <c r="C215" s="153" t="s">
        <v>510</v>
      </c>
      <c r="D215" s="148">
        <v>4</v>
      </c>
      <c r="E215" s="148">
        <v>1</v>
      </c>
      <c r="F215" s="148">
        <v>3</v>
      </c>
    </row>
    <row r="216" spans="1:6" ht="30" x14ac:dyDescent="0.25">
      <c r="A216" s="160" t="s">
        <v>34</v>
      </c>
      <c r="B216" s="161">
        <v>48</v>
      </c>
      <c r="C216" s="153" t="s">
        <v>511</v>
      </c>
      <c r="D216" s="148">
        <v>9</v>
      </c>
      <c r="E216" s="148">
        <v>2</v>
      </c>
      <c r="F216" s="148">
        <v>7</v>
      </c>
    </row>
    <row r="217" spans="1:6" ht="30" x14ac:dyDescent="0.25">
      <c r="A217" s="160" t="s">
        <v>34</v>
      </c>
      <c r="B217" s="161">
        <v>49</v>
      </c>
      <c r="C217" s="153" t="s">
        <v>512</v>
      </c>
      <c r="D217" s="148">
        <v>5</v>
      </c>
      <c r="E217" s="148">
        <v>1</v>
      </c>
      <c r="F217" s="148">
        <v>4</v>
      </c>
    </row>
    <row r="218" spans="1:6" ht="30" x14ac:dyDescent="0.25">
      <c r="A218" s="160" t="s">
        <v>34</v>
      </c>
      <c r="B218" s="161">
        <v>50</v>
      </c>
      <c r="C218" s="153" t="s">
        <v>513</v>
      </c>
      <c r="D218" s="148">
        <v>6</v>
      </c>
      <c r="E218" s="148">
        <v>0</v>
      </c>
      <c r="F218" s="148">
        <v>6</v>
      </c>
    </row>
    <row r="219" spans="1:6" x14ac:dyDescent="0.25">
      <c r="A219" s="160" t="s">
        <v>34</v>
      </c>
      <c r="B219" s="161">
        <v>51</v>
      </c>
      <c r="C219" s="153" t="s">
        <v>514</v>
      </c>
      <c r="D219" s="148">
        <v>4</v>
      </c>
      <c r="E219" s="148">
        <v>1</v>
      </c>
      <c r="F219" s="148">
        <v>3</v>
      </c>
    </row>
    <row r="220" spans="1:6" ht="30" x14ac:dyDescent="0.25">
      <c r="A220" s="162" t="s">
        <v>34</v>
      </c>
      <c r="B220" s="161">
        <v>52</v>
      </c>
      <c r="C220" s="153" t="s">
        <v>515</v>
      </c>
      <c r="D220" s="148">
        <v>7</v>
      </c>
      <c r="E220" s="148">
        <v>2</v>
      </c>
      <c r="F220" s="148">
        <v>5</v>
      </c>
    </row>
    <row r="221" spans="1:6" x14ac:dyDescent="0.25">
      <c r="A221" s="163" t="s">
        <v>34</v>
      </c>
      <c r="B221" s="161">
        <v>53</v>
      </c>
      <c r="C221" s="153" t="s">
        <v>516</v>
      </c>
      <c r="D221" s="148">
        <v>7</v>
      </c>
      <c r="E221" s="148">
        <v>0</v>
      </c>
      <c r="F221" s="148">
        <v>7</v>
      </c>
    </row>
    <row r="222" spans="1:6" x14ac:dyDescent="0.25">
      <c r="A222" s="157"/>
      <c r="B222" s="157"/>
      <c r="C222" s="108"/>
      <c r="D222" s="117">
        <f>SUM(D169:D221)</f>
        <v>575</v>
      </c>
      <c r="E222" s="117">
        <f>SUM(E169:E221)</f>
        <v>116</v>
      </c>
      <c r="F222" s="117">
        <f>SUM(F169:F221)</f>
        <v>449</v>
      </c>
    </row>
  </sheetData>
  <pageMargins left="0.70866141732283472" right="0.70866141732283472" top="0.74803149606299213" bottom="0.74803149606299213" header="0.31496062992125984" footer="0.31496062992125984"/>
  <pageSetup paperSize="9" scale="6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5"/>
  <sheetViews>
    <sheetView zoomScale="60" zoomScaleNormal="60" zoomScalePageLayoutView="85" workbookViewId="0">
      <pane xSplit="3" ySplit="2" topLeftCell="D3" activePane="bottomRight" state="frozen"/>
      <selection activeCell="I25" sqref="I25"/>
      <selection pane="topRight" activeCell="I25" sqref="I25"/>
      <selection pane="bottomLeft" activeCell="I25" sqref="I25"/>
      <selection pane="bottomRight" activeCell="AC20" sqref="AC20"/>
    </sheetView>
  </sheetViews>
  <sheetFormatPr defaultColWidth="8.85546875" defaultRowHeight="15" x14ac:dyDescent="0.25"/>
  <cols>
    <col min="1" max="1" width="29.140625" style="5" customWidth="1"/>
    <col min="2" max="2" width="3.7109375" style="5" customWidth="1"/>
    <col min="3" max="3" width="31.7109375" style="5" customWidth="1"/>
    <col min="4" max="4" width="28.42578125" style="5" customWidth="1"/>
    <col min="5" max="5" width="16.140625" style="5" customWidth="1"/>
    <col min="6" max="6" width="5.7109375" style="5" customWidth="1"/>
    <col min="7" max="7" width="14.7109375" style="5" customWidth="1"/>
    <col min="8" max="8" width="12.85546875" style="5" customWidth="1"/>
    <col min="9" max="9" width="11.85546875" style="5" customWidth="1"/>
    <col min="10" max="10" width="5.7109375" style="5" customWidth="1"/>
    <col min="11" max="11" width="12.42578125" style="5" customWidth="1"/>
    <col min="12" max="12" width="5.7109375" style="5" customWidth="1"/>
    <col min="13" max="15" width="16.140625" customWidth="1"/>
    <col min="16" max="16" width="5.7109375" style="5" customWidth="1"/>
    <col min="17" max="18" width="14.85546875" style="5" customWidth="1"/>
    <col min="19" max="19" width="9.140625" style="5" customWidth="1"/>
    <col min="20" max="20" width="9.28515625" style="5" customWidth="1"/>
    <col min="21" max="21" width="11.85546875" style="5" customWidth="1"/>
    <col min="22" max="22" width="13.5703125" style="5" customWidth="1"/>
    <col min="23" max="23" width="6" style="5" bestFit="1" customWidth="1"/>
    <col min="24" max="24" width="13.28515625" style="5" bestFit="1" customWidth="1"/>
    <col min="25" max="25" width="13.140625" style="5" customWidth="1"/>
    <col min="26" max="26" width="6.85546875" style="5" bestFit="1" customWidth="1"/>
    <col min="27" max="27" width="7.42578125" style="5" customWidth="1"/>
    <col min="28" max="16384" width="8.85546875" style="5"/>
  </cols>
  <sheetData>
    <row r="1" spans="1:27" ht="154.5" x14ac:dyDescent="0.25">
      <c r="A1" s="1" t="s">
        <v>35</v>
      </c>
      <c r="B1" s="74"/>
      <c r="C1" s="3" t="s">
        <v>36</v>
      </c>
      <c r="D1" s="3" t="s">
        <v>238</v>
      </c>
      <c r="E1" s="4" t="s">
        <v>37</v>
      </c>
      <c r="F1" s="10" t="s">
        <v>42</v>
      </c>
      <c r="G1" s="4" t="s">
        <v>40</v>
      </c>
      <c r="H1" s="4" t="s">
        <v>39</v>
      </c>
      <c r="I1" s="4" t="s">
        <v>38</v>
      </c>
      <c r="J1" s="10" t="s">
        <v>41</v>
      </c>
      <c r="K1" s="4" t="s">
        <v>43</v>
      </c>
      <c r="L1" s="10" t="s">
        <v>44</v>
      </c>
      <c r="M1" s="4" t="s">
        <v>652</v>
      </c>
      <c r="N1" s="4" t="s">
        <v>653</v>
      </c>
      <c r="O1" s="4" t="s">
        <v>654</v>
      </c>
      <c r="P1" s="10" t="s">
        <v>582</v>
      </c>
      <c r="Q1" s="4" t="s">
        <v>45</v>
      </c>
      <c r="R1" s="4" t="s">
        <v>46</v>
      </c>
      <c r="S1" s="13" t="s">
        <v>48</v>
      </c>
      <c r="T1" s="10" t="s">
        <v>47</v>
      </c>
      <c r="U1" s="4" t="s">
        <v>219</v>
      </c>
      <c r="V1" s="4" t="s">
        <v>220</v>
      </c>
      <c r="W1" s="10" t="s">
        <v>221</v>
      </c>
      <c r="X1" s="4" t="s">
        <v>223</v>
      </c>
      <c r="Y1" s="4" t="s">
        <v>222</v>
      </c>
      <c r="Z1" s="12" t="s">
        <v>615</v>
      </c>
      <c r="AA1" s="12" t="s">
        <v>49</v>
      </c>
    </row>
    <row r="2" spans="1:27" x14ac:dyDescent="0.25">
      <c r="A2" s="9" t="s">
        <v>641</v>
      </c>
      <c r="B2" s="7"/>
      <c r="C2" s="7"/>
      <c r="D2" s="7"/>
      <c r="E2" s="8"/>
      <c r="F2" s="11">
        <v>2</v>
      </c>
      <c r="G2" s="8"/>
      <c r="H2" s="8"/>
      <c r="I2" s="8"/>
      <c r="J2" s="11">
        <v>2</v>
      </c>
      <c r="K2" s="8"/>
      <c r="L2" s="11">
        <v>4</v>
      </c>
      <c r="M2" s="8">
        <v>2</v>
      </c>
      <c r="N2" s="176">
        <v>2</v>
      </c>
      <c r="O2" s="8">
        <v>2</v>
      </c>
      <c r="P2" s="11">
        <v>6</v>
      </c>
      <c r="Q2" s="8"/>
      <c r="R2" s="8"/>
      <c r="S2" s="8"/>
      <c r="T2" s="11">
        <v>4</v>
      </c>
      <c r="U2" s="8"/>
      <c r="V2" s="8"/>
      <c r="W2" s="11">
        <v>2</v>
      </c>
      <c r="X2" s="8"/>
      <c r="Y2" s="8"/>
      <c r="Z2" s="11">
        <f t="shared" ref="Z2:Z11" si="0">F2+J2+L2+P2+T2+W2</f>
        <v>20</v>
      </c>
      <c r="AA2" s="11">
        <v>100</v>
      </c>
    </row>
    <row r="3" spans="1:27" ht="33" customHeight="1" x14ac:dyDescent="0.25">
      <c r="A3" s="166" t="s">
        <v>605</v>
      </c>
      <c r="B3" s="129">
        <v>2</v>
      </c>
      <c r="C3" s="167" t="s">
        <v>136</v>
      </c>
      <c r="D3" s="167" t="s">
        <v>304</v>
      </c>
      <c r="E3" s="129" t="s">
        <v>616</v>
      </c>
      <c r="F3" s="124">
        <f t="shared" ref="F3:F11" si="1">IF(E3="25/26",2,0)</f>
        <v>2</v>
      </c>
      <c r="G3" s="196">
        <v>221</v>
      </c>
      <c r="H3" s="196">
        <v>12</v>
      </c>
      <c r="I3" s="144">
        <v>12</v>
      </c>
      <c r="J3" s="124">
        <f t="shared" ref="J3:J11" si="2">IF(ABS((H3-I3)/I3)&lt;=0.1,2,IF(AND(ABS((H3-I3)/I3)&gt;0.1,ABS((H3-I3)/I3)&lt;=0.2),1,0))</f>
        <v>2</v>
      </c>
      <c r="K3" s="132">
        <v>95.238095238095227</v>
      </c>
      <c r="L3" s="124">
        <f t="shared" ref="L3:L11" si="3">IF(K3&gt;90,4,IF(AND(K3&gt;80,K3&lt;=90),3,IF(AND(K3&gt;=50,K3&lt;=80),2,IF(AND(K3&gt;=10,K3&lt;50),1,0))))</f>
        <v>4</v>
      </c>
      <c r="M3" s="126">
        <v>2</v>
      </c>
      <c r="N3" s="126">
        <v>2</v>
      </c>
      <c r="O3" s="126">
        <v>2</v>
      </c>
      <c r="P3" s="124">
        <f t="shared" ref="P3:P11" si="4">SUM(M3:O3)</f>
        <v>6</v>
      </c>
      <c r="Q3" s="80">
        <v>219</v>
      </c>
      <c r="R3" s="80">
        <v>218</v>
      </c>
      <c r="S3" s="127">
        <f t="shared" ref="S3:S11" si="5">ROUND(R3/Q3*100,0)</f>
        <v>100</v>
      </c>
      <c r="T3" s="124">
        <f t="shared" ref="T3:T11" si="6">IF(S3&gt;90,4,IF(AND(S3&gt;80,S3&lt;=90),3,IF(AND(S3&gt;=50,S3&lt;=80),2,IF(AND(S3&gt;=10,S3&lt;50),1,0))))</f>
        <v>4</v>
      </c>
      <c r="U3" s="196">
        <v>211</v>
      </c>
      <c r="V3" s="196">
        <v>100</v>
      </c>
      <c r="W3" s="124">
        <f t="shared" ref="W3:W11" si="7">IF(V3&gt;=90,2,IF(V3&gt;=80,1,0))</f>
        <v>2</v>
      </c>
      <c r="X3" s="211">
        <v>72</v>
      </c>
      <c r="Y3" s="211">
        <v>9</v>
      </c>
      <c r="Z3" s="128">
        <f t="shared" si="0"/>
        <v>20</v>
      </c>
      <c r="AA3" s="128">
        <f t="shared" ref="AA3:AA11" si="8">ROUND(Z3/$Z$2*100,0)</f>
        <v>100</v>
      </c>
    </row>
    <row r="4" spans="1:27" ht="30" customHeight="1" x14ac:dyDescent="0.25">
      <c r="A4" s="166" t="s">
        <v>605</v>
      </c>
      <c r="B4" s="129">
        <v>4</v>
      </c>
      <c r="C4" s="167" t="s">
        <v>133</v>
      </c>
      <c r="D4" s="167" t="s">
        <v>310</v>
      </c>
      <c r="E4" s="129" t="s">
        <v>616</v>
      </c>
      <c r="F4" s="124">
        <f t="shared" si="1"/>
        <v>2</v>
      </c>
      <c r="G4" s="196">
        <v>111</v>
      </c>
      <c r="H4" s="196">
        <v>9</v>
      </c>
      <c r="I4" s="144">
        <v>9</v>
      </c>
      <c r="J4" s="124">
        <f t="shared" si="2"/>
        <v>2</v>
      </c>
      <c r="K4" s="132">
        <v>92.063492063492063</v>
      </c>
      <c r="L4" s="124">
        <f t="shared" si="3"/>
        <v>4</v>
      </c>
      <c r="M4" s="126">
        <v>2</v>
      </c>
      <c r="N4" s="126">
        <v>2</v>
      </c>
      <c r="O4" s="126">
        <v>2</v>
      </c>
      <c r="P4" s="124">
        <f t="shared" si="4"/>
        <v>6</v>
      </c>
      <c r="Q4" s="80">
        <v>111</v>
      </c>
      <c r="R4" s="80">
        <v>104</v>
      </c>
      <c r="S4" s="127">
        <f t="shared" si="5"/>
        <v>94</v>
      </c>
      <c r="T4" s="124">
        <f t="shared" si="6"/>
        <v>4</v>
      </c>
      <c r="U4" s="196">
        <v>112</v>
      </c>
      <c r="V4" s="196">
        <v>100</v>
      </c>
      <c r="W4" s="124">
        <f t="shared" si="7"/>
        <v>2</v>
      </c>
      <c r="X4" s="211">
        <v>97</v>
      </c>
      <c r="Y4" s="211">
        <v>15</v>
      </c>
      <c r="Z4" s="128">
        <f t="shared" si="0"/>
        <v>20</v>
      </c>
      <c r="AA4" s="128">
        <f t="shared" si="8"/>
        <v>100</v>
      </c>
    </row>
    <row r="5" spans="1:27" ht="30" customHeight="1" x14ac:dyDescent="0.25">
      <c r="A5" s="166" t="s">
        <v>605</v>
      </c>
      <c r="B5" s="129">
        <v>6</v>
      </c>
      <c r="C5" s="167" t="s">
        <v>134</v>
      </c>
      <c r="D5" s="167" t="s">
        <v>309</v>
      </c>
      <c r="E5" s="129" t="s">
        <v>616</v>
      </c>
      <c r="F5" s="124">
        <f t="shared" si="1"/>
        <v>2</v>
      </c>
      <c r="G5" s="196">
        <v>111</v>
      </c>
      <c r="H5" s="196">
        <v>6</v>
      </c>
      <c r="I5" s="144">
        <v>6</v>
      </c>
      <c r="J5" s="124">
        <f t="shared" si="2"/>
        <v>2</v>
      </c>
      <c r="K5" s="132">
        <v>95.238095238095227</v>
      </c>
      <c r="L5" s="124">
        <f t="shared" si="3"/>
        <v>4</v>
      </c>
      <c r="M5" s="126">
        <v>2</v>
      </c>
      <c r="N5" s="126">
        <v>2</v>
      </c>
      <c r="O5" s="126">
        <v>2</v>
      </c>
      <c r="P5" s="124">
        <f t="shared" si="4"/>
        <v>6</v>
      </c>
      <c r="Q5" s="80">
        <v>110</v>
      </c>
      <c r="R5" s="80">
        <v>110</v>
      </c>
      <c r="S5" s="127">
        <f t="shared" si="5"/>
        <v>100</v>
      </c>
      <c r="T5" s="124">
        <f t="shared" si="6"/>
        <v>4</v>
      </c>
      <c r="U5" s="196">
        <v>134</v>
      </c>
      <c r="V5" s="196">
        <v>100</v>
      </c>
      <c r="W5" s="124">
        <f t="shared" si="7"/>
        <v>2</v>
      </c>
      <c r="X5" s="211">
        <v>74</v>
      </c>
      <c r="Y5" s="211">
        <v>2</v>
      </c>
      <c r="Z5" s="128">
        <f t="shared" si="0"/>
        <v>20</v>
      </c>
      <c r="AA5" s="128">
        <f t="shared" si="8"/>
        <v>100</v>
      </c>
    </row>
    <row r="6" spans="1:27" ht="30" customHeight="1" x14ac:dyDescent="0.25">
      <c r="A6" s="166" t="s">
        <v>605</v>
      </c>
      <c r="B6" s="129">
        <v>7</v>
      </c>
      <c r="C6" s="167" t="s">
        <v>135</v>
      </c>
      <c r="D6" s="167" t="s">
        <v>307</v>
      </c>
      <c r="E6" s="129" t="s">
        <v>616</v>
      </c>
      <c r="F6" s="124">
        <f t="shared" si="1"/>
        <v>2</v>
      </c>
      <c r="G6" s="196">
        <v>232</v>
      </c>
      <c r="H6" s="196">
        <v>12</v>
      </c>
      <c r="I6" s="144">
        <v>12</v>
      </c>
      <c r="J6" s="124">
        <f t="shared" si="2"/>
        <v>2</v>
      </c>
      <c r="K6" s="132">
        <v>93.650793650793645</v>
      </c>
      <c r="L6" s="124">
        <f t="shared" si="3"/>
        <v>4</v>
      </c>
      <c r="M6" s="126">
        <v>2</v>
      </c>
      <c r="N6" s="126">
        <v>2</v>
      </c>
      <c r="O6" s="126">
        <v>2</v>
      </c>
      <c r="P6" s="124">
        <f t="shared" si="4"/>
        <v>6</v>
      </c>
      <c r="Q6" s="80">
        <v>228</v>
      </c>
      <c r="R6" s="80">
        <v>223</v>
      </c>
      <c r="S6" s="127">
        <f t="shared" si="5"/>
        <v>98</v>
      </c>
      <c r="T6" s="124">
        <f t="shared" si="6"/>
        <v>4</v>
      </c>
      <c r="U6" s="196">
        <v>227</v>
      </c>
      <c r="V6" s="196">
        <v>99</v>
      </c>
      <c r="W6" s="124">
        <f t="shared" si="7"/>
        <v>2</v>
      </c>
      <c r="X6" s="211">
        <v>85</v>
      </c>
      <c r="Y6" s="211">
        <v>6</v>
      </c>
      <c r="Z6" s="128">
        <f t="shared" si="0"/>
        <v>20</v>
      </c>
      <c r="AA6" s="128">
        <f t="shared" si="8"/>
        <v>100</v>
      </c>
    </row>
    <row r="7" spans="1:27" ht="30" customHeight="1" x14ac:dyDescent="0.25">
      <c r="A7" s="166" t="s">
        <v>605</v>
      </c>
      <c r="B7" s="129">
        <v>9</v>
      </c>
      <c r="C7" s="167" t="s">
        <v>132</v>
      </c>
      <c r="D7" s="167" t="s">
        <v>303</v>
      </c>
      <c r="E7" s="129" t="s">
        <v>616</v>
      </c>
      <c r="F7" s="124">
        <f t="shared" si="1"/>
        <v>2</v>
      </c>
      <c r="G7" s="196">
        <v>177</v>
      </c>
      <c r="H7" s="196">
        <v>10</v>
      </c>
      <c r="I7" s="144">
        <v>10</v>
      </c>
      <c r="J7" s="124">
        <f t="shared" si="2"/>
        <v>2</v>
      </c>
      <c r="K7" s="132">
        <v>96.825396825396822</v>
      </c>
      <c r="L7" s="124">
        <f t="shared" si="3"/>
        <v>4</v>
      </c>
      <c r="M7" s="126">
        <v>2</v>
      </c>
      <c r="N7" s="126">
        <v>2</v>
      </c>
      <c r="O7" s="126">
        <v>2</v>
      </c>
      <c r="P7" s="124">
        <f t="shared" si="4"/>
        <v>6</v>
      </c>
      <c r="Q7" s="80">
        <v>169</v>
      </c>
      <c r="R7" s="80">
        <v>167</v>
      </c>
      <c r="S7" s="127">
        <f t="shared" si="5"/>
        <v>99</v>
      </c>
      <c r="T7" s="124">
        <f t="shared" si="6"/>
        <v>4</v>
      </c>
      <c r="U7" s="196">
        <v>167</v>
      </c>
      <c r="V7" s="196">
        <v>100</v>
      </c>
      <c r="W7" s="124">
        <f t="shared" si="7"/>
        <v>2</v>
      </c>
      <c r="X7" s="211">
        <v>115</v>
      </c>
      <c r="Y7" s="211">
        <v>12</v>
      </c>
      <c r="Z7" s="128">
        <f t="shared" si="0"/>
        <v>20</v>
      </c>
      <c r="AA7" s="128">
        <f t="shared" si="8"/>
        <v>100</v>
      </c>
    </row>
    <row r="8" spans="1:27" ht="30" customHeight="1" x14ac:dyDescent="0.25">
      <c r="A8" s="166" t="s">
        <v>605</v>
      </c>
      <c r="B8" s="129">
        <v>10</v>
      </c>
      <c r="C8" s="167" t="s">
        <v>138</v>
      </c>
      <c r="D8" s="167" t="s">
        <v>308</v>
      </c>
      <c r="E8" s="129" t="s">
        <v>616</v>
      </c>
      <c r="F8" s="124">
        <f t="shared" si="1"/>
        <v>2</v>
      </c>
      <c r="G8" s="196">
        <v>10</v>
      </c>
      <c r="H8" s="196">
        <v>2</v>
      </c>
      <c r="I8" s="144">
        <v>2</v>
      </c>
      <c r="J8" s="124">
        <f t="shared" si="2"/>
        <v>2</v>
      </c>
      <c r="K8" s="132">
        <v>92.063492063492063</v>
      </c>
      <c r="L8" s="124">
        <f t="shared" si="3"/>
        <v>4</v>
      </c>
      <c r="M8" s="126">
        <v>2</v>
      </c>
      <c r="N8" s="126">
        <v>2</v>
      </c>
      <c r="O8" s="126">
        <v>2</v>
      </c>
      <c r="P8" s="124">
        <f t="shared" si="4"/>
        <v>6</v>
      </c>
      <c r="Q8" s="80">
        <v>10</v>
      </c>
      <c r="R8" s="80">
        <v>10</v>
      </c>
      <c r="S8" s="127">
        <f t="shared" si="5"/>
        <v>100</v>
      </c>
      <c r="T8" s="124">
        <f t="shared" si="6"/>
        <v>4</v>
      </c>
      <c r="U8" s="196">
        <v>10</v>
      </c>
      <c r="V8" s="196">
        <v>100</v>
      </c>
      <c r="W8" s="124">
        <f t="shared" si="7"/>
        <v>2</v>
      </c>
      <c r="X8" s="211">
        <v>120</v>
      </c>
      <c r="Y8" s="211">
        <v>32</v>
      </c>
      <c r="Z8" s="128">
        <f t="shared" si="0"/>
        <v>20</v>
      </c>
      <c r="AA8" s="128">
        <f t="shared" si="8"/>
        <v>100</v>
      </c>
    </row>
    <row r="9" spans="1:27" ht="30" customHeight="1" x14ac:dyDescent="0.25">
      <c r="A9" s="166" t="s">
        <v>605</v>
      </c>
      <c r="B9" s="129">
        <v>3</v>
      </c>
      <c r="C9" s="167" t="s">
        <v>139</v>
      </c>
      <c r="D9" s="167" t="s">
        <v>305</v>
      </c>
      <c r="E9" s="129" t="s">
        <v>616</v>
      </c>
      <c r="F9" s="124">
        <f t="shared" si="1"/>
        <v>2</v>
      </c>
      <c r="G9" s="196">
        <v>49</v>
      </c>
      <c r="H9" s="196">
        <v>3</v>
      </c>
      <c r="I9" s="144">
        <v>3</v>
      </c>
      <c r="J9" s="124">
        <f t="shared" si="2"/>
        <v>2</v>
      </c>
      <c r="K9" s="132">
        <v>90.476190476190482</v>
      </c>
      <c r="L9" s="124">
        <f t="shared" si="3"/>
        <v>4</v>
      </c>
      <c r="M9" s="126">
        <v>2</v>
      </c>
      <c r="N9" s="126">
        <v>2</v>
      </c>
      <c r="O9" s="126">
        <v>1</v>
      </c>
      <c r="P9" s="124">
        <f t="shared" si="4"/>
        <v>5</v>
      </c>
      <c r="Q9" s="80">
        <v>49</v>
      </c>
      <c r="R9" s="80">
        <v>48</v>
      </c>
      <c r="S9" s="127">
        <f t="shared" si="5"/>
        <v>98</v>
      </c>
      <c r="T9" s="124">
        <f t="shared" si="6"/>
        <v>4</v>
      </c>
      <c r="U9" s="196">
        <v>42</v>
      </c>
      <c r="V9" s="196">
        <v>100</v>
      </c>
      <c r="W9" s="124">
        <f t="shared" si="7"/>
        <v>2</v>
      </c>
      <c r="X9" s="211">
        <v>26</v>
      </c>
      <c r="Y9" s="211">
        <v>5</v>
      </c>
      <c r="Z9" s="128">
        <f t="shared" si="0"/>
        <v>19</v>
      </c>
      <c r="AA9" s="128">
        <f t="shared" si="8"/>
        <v>95</v>
      </c>
    </row>
    <row r="10" spans="1:27" ht="30" customHeight="1" x14ac:dyDescent="0.25">
      <c r="A10" s="166" t="s">
        <v>605</v>
      </c>
      <c r="B10" s="129">
        <v>5</v>
      </c>
      <c r="C10" s="167" t="s">
        <v>137</v>
      </c>
      <c r="D10" s="167" t="s">
        <v>306</v>
      </c>
      <c r="E10" s="129" t="s">
        <v>616</v>
      </c>
      <c r="F10" s="124">
        <f t="shared" si="1"/>
        <v>2</v>
      </c>
      <c r="G10" s="196">
        <v>59</v>
      </c>
      <c r="H10" s="196">
        <v>6</v>
      </c>
      <c r="I10" s="144">
        <v>6</v>
      </c>
      <c r="J10" s="124">
        <f t="shared" si="2"/>
        <v>2</v>
      </c>
      <c r="K10" s="132">
        <v>92.063492063492063</v>
      </c>
      <c r="L10" s="124">
        <f t="shared" si="3"/>
        <v>4</v>
      </c>
      <c r="M10" s="126">
        <v>1</v>
      </c>
      <c r="N10" s="126">
        <v>2</v>
      </c>
      <c r="O10" s="126">
        <v>2</v>
      </c>
      <c r="P10" s="124">
        <f t="shared" si="4"/>
        <v>5</v>
      </c>
      <c r="Q10" s="80">
        <v>42</v>
      </c>
      <c r="R10" s="80">
        <v>42</v>
      </c>
      <c r="S10" s="127">
        <f t="shared" si="5"/>
        <v>100</v>
      </c>
      <c r="T10" s="124">
        <f t="shared" si="6"/>
        <v>4</v>
      </c>
      <c r="U10" s="196">
        <v>60</v>
      </c>
      <c r="V10" s="196">
        <v>100</v>
      </c>
      <c r="W10" s="124">
        <f t="shared" si="7"/>
        <v>2</v>
      </c>
      <c r="X10" s="211">
        <v>94</v>
      </c>
      <c r="Y10" s="211">
        <v>3</v>
      </c>
      <c r="Z10" s="128">
        <f t="shared" si="0"/>
        <v>19</v>
      </c>
      <c r="AA10" s="128">
        <f t="shared" si="8"/>
        <v>95</v>
      </c>
    </row>
    <row r="11" spans="1:27" ht="30" customHeight="1" x14ac:dyDescent="0.25">
      <c r="A11" s="166" t="s">
        <v>605</v>
      </c>
      <c r="B11" s="129">
        <v>1</v>
      </c>
      <c r="C11" s="167" t="s">
        <v>462</v>
      </c>
      <c r="D11" s="167" t="s">
        <v>657</v>
      </c>
      <c r="E11" s="129" t="s">
        <v>616</v>
      </c>
      <c r="F11" s="124">
        <f t="shared" si="1"/>
        <v>2</v>
      </c>
      <c r="G11" s="196">
        <v>86</v>
      </c>
      <c r="H11" s="196">
        <v>11</v>
      </c>
      <c r="I11" s="144">
        <v>9</v>
      </c>
      <c r="J11" s="124">
        <f t="shared" si="2"/>
        <v>0</v>
      </c>
      <c r="K11" s="132">
        <v>95.238095238095227</v>
      </c>
      <c r="L11" s="124">
        <f t="shared" si="3"/>
        <v>4</v>
      </c>
      <c r="M11" s="126">
        <v>2</v>
      </c>
      <c r="N11" s="126">
        <v>2</v>
      </c>
      <c r="O11" s="126">
        <v>2</v>
      </c>
      <c r="P11" s="124">
        <f t="shared" si="4"/>
        <v>6</v>
      </c>
      <c r="Q11" s="80">
        <v>85</v>
      </c>
      <c r="R11" s="80">
        <v>85</v>
      </c>
      <c r="S11" s="127">
        <f t="shared" si="5"/>
        <v>100</v>
      </c>
      <c r="T11" s="124">
        <f t="shared" si="6"/>
        <v>4</v>
      </c>
      <c r="U11" s="196">
        <v>100</v>
      </c>
      <c r="V11" s="196">
        <v>100</v>
      </c>
      <c r="W11" s="124">
        <f t="shared" si="7"/>
        <v>2</v>
      </c>
      <c r="X11" s="211">
        <v>341</v>
      </c>
      <c r="Y11" s="211">
        <v>88</v>
      </c>
      <c r="Z11" s="128">
        <f t="shared" si="0"/>
        <v>18</v>
      </c>
      <c r="AA11" s="128">
        <f t="shared" si="8"/>
        <v>90</v>
      </c>
    </row>
    <row r="12" spans="1:27" ht="15.75" thickBot="1" x14ac:dyDescent="0.3">
      <c r="M12" s="94"/>
      <c r="N12" s="94"/>
      <c r="O12" s="94"/>
    </row>
    <row r="13" spans="1:27" ht="15.75" thickBot="1" x14ac:dyDescent="0.3">
      <c r="M13" s="47"/>
      <c r="N13" s="47"/>
      <c r="O13" s="47"/>
      <c r="V13" s="85" t="s">
        <v>50</v>
      </c>
      <c r="W13" s="72"/>
      <c r="X13" s="72"/>
      <c r="Y13" s="73"/>
      <c r="Z13" s="69">
        <f>AVERAGE(Z3:Z10)</f>
        <v>19.75</v>
      </c>
      <c r="AA13" s="70">
        <f>ROUND(Z13/$Z$2*100,0)</f>
        <v>99</v>
      </c>
    </row>
    <row r="14" spans="1:27" x14ac:dyDescent="0.25">
      <c r="M14" s="47"/>
      <c r="N14" s="47"/>
      <c r="O14" s="47"/>
    </row>
    <row r="17" spans="7:11" x14ac:dyDescent="0.25">
      <c r="G17" s="77"/>
      <c r="H17" s="77"/>
    </row>
    <row r="18" spans="7:11" x14ac:dyDescent="0.25">
      <c r="G18" s="77"/>
      <c r="H18" s="77"/>
    </row>
    <row r="19" spans="7:11" x14ac:dyDescent="0.25">
      <c r="G19" s="77"/>
      <c r="H19" s="77"/>
    </row>
    <row r="20" spans="7:11" x14ac:dyDescent="0.25">
      <c r="G20" s="77"/>
      <c r="H20" s="77"/>
      <c r="K20" s="67"/>
    </row>
    <row r="21" spans="7:11" x14ac:dyDescent="0.25">
      <c r="G21" s="77"/>
      <c r="H21" s="77"/>
    </row>
    <row r="22" spans="7:11" x14ac:dyDescent="0.25">
      <c r="G22" s="77"/>
      <c r="H22" s="77"/>
    </row>
    <row r="23" spans="7:11" x14ac:dyDescent="0.25">
      <c r="G23" s="77"/>
      <c r="H23" s="77"/>
    </row>
    <row r="24" spans="7:11" x14ac:dyDescent="0.25">
      <c r="G24" s="77"/>
      <c r="H24" s="77"/>
    </row>
    <row r="25" spans="7:11" x14ac:dyDescent="0.25">
      <c r="G25" s="77"/>
      <c r="H25" s="77"/>
    </row>
  </sheetData>
  <autoFilter ref="A1:AA11">
    <sortState ref="A2:AA11">
      <sortCondition descending="1" ref="AA1:AA11"/>
    </sortState>
  </autoFilter>
  <sortState ref="A1:AA11">
    <sortCondition descending="1" ref="AA3"/>
  </sortState>
  <pageMargins left="0.7" right="0.7" top="0.75" bottom="0.75" header="0.3" footer="0.3"/>
  <pageSetup paperSize="9" orientation="portrait" verticalDpi="0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AA15"/>
  <sheetViews>
    <sheetView zoomScale="59" zoomScaleNormal="59" zoomScalePageLayoutView="85" workbookViewId="0">
      <pane xSplit="3" ySplit="2" topLeftCell="D3" activePane="bottomRight" state="frozen"/>
      <selection activeCell="I25" sqref="I25"/>
      <selection pane="topRight" activeCell="I25" sqref="I25"/>
      <selection pane="bottomLeft" activeCell="I25" sqref="I25"/>
      <selection pane="bottomRight" activeCell="Y22" sqref="Y22"/>
    </sheetView>
  </sheetViews>
  <sheetFormatPr defaultColWidth="8.85546875" defaultRowHeight="15" x14ac:dyDescent="0.25"/>
  <cols>
    <col min="1" max="1" width="31.140625" style="28" customWidth="1"/>
    <col min="2" max="2" width="4.42578125" style="28" customWidth="1"/>
    <col min="3" max="3" width="37.7109375" style="28" customWidth="1"/>
    <col min="4" max="4" width="32.42578125" style="28" customWidth="1"/>
    <col min="5" max="5" width="15.42578125" style="28" customWidth="1"/>
    <col min="6" max="6" width="5.7109375" style="28" customWidth="1"/>
    <col min="7" max="7" width="13.42578125" style="28" customWidth="1"/>
    <col min="8" max="8" width="11.85546875" style="28" customWidth="1"/>
    <col min="9" max="9" width="12.85546875" style="28" customWidth="1"/>
    <col min="10" max="10" width="10" style="28" customWidth="1"/>
    <col min="11" max="11" width="12.140625" style="28" customWidth="1"/>
    <col min="12" max="12" width="9" style="28" customWidth="1"/>
    <col min="13" max="15" width="16.140625" customWidth="1"/>
    <col min="16" max="16" width="9" style="28" customWidth="1"/>
    <col min="17" max="18" width="14.85546875" style="28" customWidth="1"/>
    <col min="19" max="20" width="10" style="28" customWidth="1"/>
    <col min="21" max="21" width="11.28515625" style="28" customWidth="1"/>
    <col min="22" max="22" width="14" style="28" customWidth="1"/>
    <col min="23" max="23" width="6.140625" style="28" bestFit="1" customWidth="1"/>
    <col min="24" max="25" width="13.42578125" style="28" bestFit="1" customWidth="1"/>
    <col min="26" max="26" width="10" style="28" bestFit="1" customWidth="1"/>
    <col min="27" max="27" width="7.7109375" style="28" customWidth="1"/>
    <col min="28" max="16384" width="8.85546875" style="28"/>
  </cols>
  <sheetData>
    <row r="1" spans="1:27" ht="120" x14ac:dyDescent="0.25">
      <c r="A1" s="29" t="s">
        <v>35</v>
      </c>
      <c r="B1" s="30"/>
      <c r="C1" s="31" t="s">
        <v>36</v>
      </c>
      <c r="D1" s="31" t="s">
        <v>238</v>
      </c>
      <c r="E1" s="4" t="s">
        <v>37</v>
      </c>
      <c r="F1" s="10" t="s">
        <v>42</v>
      </c>
      <c r="G1" s="4" t="s">
        <v>40</v>
      </c>
      <c r="H1" s="4" t="s">
        <v>39</v>
      </c>
      <c r="I1" s="4" t="s">
        <v>38</v>
      </c>
      <c r="J1" s="10" t="s">
        <v>41</v>
      </c>
      <c r="K1" s="4" t="s">
        <v>43</v>
      </c>
      <c r="L1" s="10" t="s">
        <v>44</v>
      </c>
      <c r="M1" s="4" t="s">
        <v>652</v>
      </c>
      <c r="N1" s="4" t="s">
        <v>653</v>
      </c>
      <c r="O1" s="4" t="s">
        <v>654</v>
      </c>
      <c r="P1" s="10" t="s">
        <v>582</v>
      </c>
      <c r="Q1" s="4" t="s">
        <v>45</v>
      </c>
      <c r="R1" s="4" t="s">
        <v>46</v>
      </c>
      <c r="S1" s="13" t="s">
        <v>48</v>
      </c>
      <c r="T1" s="10" t="s">
        <v>47</v>
      </c>
      <c r="U1" s="4" t="s">
        <v>219</v>
      </c>
      <c r="V1" s="4" t="s">
        <v>220</v>
      </c>
      <c r="W1" s="10" t="s">
        <v>221</v>
      </c>
      <c r="X1" s="4" t="s">
        <v>223</v>
      </c>
      <c r="Y1" s="4" t="s">
        <v>222</v>
      </c>
      <c r="Z1" s="12" t="s">
        <v>615</v>
      </c>
      <c r="AA1" s="12" t="s">
        <v>49</v>
      </c>
    </row>
    <row r="2" spans="1:27" x14ac:dyDescent="0.25">
      <c r="A2" s="9" t="s">
        <v>641</v>
      </c>
      <c r="B2" s="32"/>
      <c r="C2" s="33"/>
      <c r="D2" s="33"/>
      <c r="E2" s="8"/>
      <c r="F2" s="11">
        <v>2</v>
      </c>
      <c r="G2" s="8"/>
      <c r="H2" s="8"/>
      <c r="I2" s="8"/>
      <c r="J2" s="11">
        <v>2</v>
      </c>
      <c r="K2" s="8"/>
      <c r="L2" s="11">
        <v>4</v>
      </c>
      <c r="M2" s="8">
        <v>2</v>
      </c>
      <c r="N2" s="176">
        <v>2</v>
      </c>
      <c r="O2" s="8">
        <v>2</v>
      </c>
      <c r="P2" s="11">
        <v>6</v>
      </c>
      <c r="Q2" s="8"/>
      <c r="R2" s="8"/>
      <c r="S2" s="8"/>
      <c r="T2" s="11">
        <v>4</v>
      </c>
      <c r="U2" s="8"/>
      <c r="V2" s="8"/>
      <c r="W2" s="11">
        <v>2</v>
      </c>
      <c r="X2" s="8"/>
      <c r="Y2" s="8"/>
      <c r="Z2" s="11">
        <f t="shared" ref="Z2:Z12" si="0">F2+J2+L2+P2+T2+W2</f>
        <v>20</v>
      </c>
      <c r="AA2" s="11">
        <v>100</v>
      </c>
    </row>
    <row r="3" spans="1:27" s="101" customFormat="1" ht="45.75" customHeight="1" x14ac:dyDescent="0.25">
      <c r="A3" s="169" t="s">
        <v>606</v>
      </c>
      <c r="B3" s="170">
        <v>1</v>
      </c>
      <c r="C3" s="167" t="s">
        <v>155</v>
      </c>
      <c r="D3" s="167" t="s">
        <v>311</v>
      </c>
      <c r="E3" s="129" t="s">
        <v>616</v>
      </c>
      <c r="F3" s="124">
        <f t="shared" ref="F3:F12" si="1">IF(E3="25/26",2,0)</f>
        <v>2</v>
      </c>
      <c r="G3" s="196">
        <v>218</v>
      </c>
      <c r="H3" s="196">
        <v>12</v>
      </c>
      <c r="I3" s="147">
        <v>12</v>
      </c>
      <c r="J3" s="138">
        <f t="shared" ref="J3:J12" si="2">IF(ABS((H3-I3)/I3)&lt;=0.1,2,IF(AND(ABS((H3-I3)/I3)&gt;0.1,ABS((H3-I3)/I3)&lt;=0.2),1,0))</f>
        <v>2</v>
      </c>
      <c r="K3" s="132">
        <v>98.412698412698404</v>
      </c>
      <c r="L3" s="138">
        <f t="shared" ref="L3:L12" si="3">IF(K3&gt;90,4,IF(AND(K3&gt;80,K3&lt;=90),3,IF(AND(K3&gt;=50,K3&lt;=80),2,IF(AND(K3&gt;=10,K3&lt;50),1,0))))</f>
        <v>4</v>
      </c>
      <c r="M3" s="126">
        <v>2</v>
      </c>
      <c r="N3" s="126">
        <v>2</v>
      </c>
      <c r="O3" s="126">
        <v>2</v>
      </c>
      <c r="P3" s="124">
        <f t="shared" ref="P3:P12" si="4">SUM(M3:O3)</f>
        <v>6</v>
      </c>
      <c r="Q3" s="80">
        <v>221</v>
      </c>
      <c r="R3" s="80">
        <v>218</v>
      </c>
      <c r="S3" s="139">
        <f t="shared" ref="S3:S12" si="5">ROUND(R3/Q3*100,0)</f>
        <v>99</v>
      </c>
      <c r="T3" s="138">
        <f t="shared" ref="T3:T12" si="6">IF(S3&gt;90,4,IF(AND(S3&gt;80,S3&lt;=90),3,IF(AND(S3&gt;=50,S3&lt;=80),2,IF(AND(S3&gt;=10,S3&lt;50),1,0))))</f>
        <v>4</v>
      </c>
      <c r="U3" s="196">
        <v>255</v>
      </c>
      <c r="V3" s="196">
        <v>100</v>
      </c>
      <c r="W3" s="124">
        <f t="shared" ref="W3:W12" si="7">IF(V3&gt;=90,2,IF(V3&gt;=80,1,0))</f>
        <v>2</v>
      </c>
      <c r="X3" s="211">
        <v>253</v>
      </c>
      <c r="Y3" s="211">
        <v>50</v>
      </c>
      <c r="Z3" s="128">
        <f t="shared" si="0"/>
        <v>20</v>
      </c>
      <c r="AA3" s="128">
        <f t="shared" ref="AA3:AA12" si="8">ROUND(Z3/$Z$2*100,0)</f>
        <v>100</v>
      </c>
    </row>
    <row r="4" spans="1:27" s="101" customFormat="1" ht="36.75" customHeight="1" x14ac:dyDescent="0.25">
      <c r="A4" s="169" t="s">
        <v>606</v>
      </c>
      <c r="B4" s="170">
        <v>2</v>
      </c>
      <c r="C4" s="167" t="s">
        <v>162</v>
      </c>
      <c r="D4" s="167" t="s">
        <v>252</v>
      </c>
      <c r="E4" s="129" t="s">
        <v>616</v>
      </c>
      <c r="F4" s="124">
        <f t="shared" si="1"/>
        <v>2</v>
      </c>
      <c r="G4" s="196">
        <v>74</v>
      </c>
      <c r="H4" s="196">
        <v>6</v>
      </c>
      <c r="I4" s="147">
        <v>6</v>
      </c>
      <c r="J4" s="138">
        <f t="shared" si="2"/>
        <v>2</v>
      </c>
      <c r="K4" s="132">
        <v>96.825396825396822</v>
      </c>
      <c r="L4" s="138">
        <f t="shared" si="3"/>
        <v>4</v>
      </c>
      <c r="M4" s="126">
        <v>2</v>
      </c>
      <c r="N4" s="126">
        <v>2</v>
      </c>
      <c r="O4" s="126">
        <v>2</v>
      </c>
      <c r="P4" s="124">
        <f t="shared" si="4"/>
        <v>6</v>
      </c>
      <c r="Q4" s="80">
        <v>70</v>
      </c>
      <c r="R4" s="80">
        <v>70</v>
      </c>
      <c r="S4" s="139">
        <f t="shared" si="5"/>
        <v>100</v>
      </c>
      <c r="T4" s="138">
        <f t="shared" si="6"/>
        <v>4</v>
      </c>
      <c r="U4" s="196">
        <v>59</v>
      </c>
      <c r="V4" s="196">
        <v>100</v>
      </c>
      <c r="W4" s="124">
        <f t="shared" si="7"/>
        <v>2</v>
      </c>
      <c r="X4" s="211">
        <v>42</v>
      </c>
      <c r="Y4" s="211">
        <v>4</v>
      </c>
      <c r="Z4" s="128">
        <f t="shared" si="0"/>
        <v>20</v>
      </c>
      <c r="AA4" s="128">
        <f t="shared" si="8"/>
        <v>100</v>
      </c>
    </row>
    <row r="5" spans="1:27" s="101" customFormat="1" ht="42.75" x14ac:dyDescent="0.25">
      <c r="A5" s="169" t="s">
        <v>606</v>
      </c>
      <c r="B5" s="170">
        <v>3</v>
      </c>
      <c r="C5" s="167" t="s">
        <v>156</v>
      </c>
      <c r="D5" s="167" t="s">
        <v>312</v>
      </c>
      <c r="E5" s="129" t="s">
        <v>616</v>
      </c>
      <c r="F5" s="124">
        <f t="shared" si="1"/>
        <v>2</v>
      </c>
      <c r="G5" s="196">
        <v>160</v>
      </c>
      <c r="H5" s="196">
        <v>9</v>
      </c>
      <c r="I5" s="147">
        <v>9</v>
      </c>
      <c r="J5" s="138">
        <f t="shared" si="2"/>
        <v>2</v>
      </c>
      <c r="K5" s="132">
        <v>95.238095238095227</v>
      </c>
      <c r="L5" s="138">
        <f t="shared" si="3"/>
        <v>4</v>
      </c>
      <c r="M5" s="126">
        <v>2</v>
      </c>
      <c r="N5" s="126">
        <v>2</v>
      </c>
      <c r="O5" s="126">
        <v>2</v>
      </c>
      <c r="P5" s="124">
        <f t="shared" si="4"/>
        <v>6</v>
      </c>
      <c r="Q5" s="80">
        <v>157</v>
      </c>
      <c r="R5" s="80">
        <v>156</v>
      </c>
      <c r="S5" s="139">
        <f t="shared" si="5"/>
        <v>99</v>
      </c>
      <c r="T5" s="138">
        <f t="shared" si="6"/>
        <v>4</v>
      </c>
      <c r="U5" s="196">
        <v>150</v>
      </c>
      <c r="V5" s="196">
        <v>100</v>
      </c>
      <c r="W5" s="124">
        <f t="shared" si="7"/>
        <v>2</v>
      </c>
      <c r="X5" s="211">
        <v>532</v>
      </c>
      <c r="Y5" s="211">
        <v>80</v>
      </c>
      <c r="Z5" s="128">
        <f t="shared" si="0"/>
        <v>20</v>
      </c>
      <c r="AA5" s="128">
        <f t="shared" si="8"/>
        <v>100</v>
      </c>
    </row>
    <row r="6" spans="1:27" s="101" customFormat="1" ht="30" customHeight="1" x14ac:dyDescent="0.25">
      <c r="A6" s="169" t="s">
        <v>606</v>
      </c>
      <c r="B6" s="170">
        <v>9</v>
      </c>
      <c r="C6" s="167" t="s">
        <v>159</v>
      </c>
      <c r="D6" s="167" t="s">
        <v>315</v>
      </c>
      <c r="E6" s="129" t="s">
        <v>616</v>
      </c>
      <c r="F6" s="124">
        <f t="shared" si="1"/>
        <v>2</v>
      </c>
      <c r="G6" s="196">
        <v>54</v>
      </c>
      <c r="H6" s="196">
        <v>4</v>
      </c>
      <c r="I6" s="147">
        <v>4</v>
      </c>
      <c r="J6" s="138">
        <f t="shared" si="2"/>
        <v>2</v>
      </c>
      <c r="K6" s="132">
        <v>93.650793650793645</v>
      </c>
      <c r="L6" s="138">
        <f t="shared" si="3"/>
        <v>4</v>
      </c>
      <c r="M6" s="126">
        <v>2</v>
      </c>
      <c r="N6" s="126">
        <v>2</v>
      </c>
      <c r="O6" s="126">
        <v>2</v>
      </c>
      <c r="P6" s="124">
        <f t="shared" si="4"/>
        <v>6</v>
      </c>
      <c r="Q6" s="80">
        <v>53</v>
      </c>
      <c r="R6" s="80">
        <v>53</v>
      </c>
      <c r="S6" s="139">
        <f t="shared" si="5"/>
        <v>100</v>
      </c>
      <c r="T6" s="138">
        <f t="shared" si="6"/>
        <v>4</v>
      </c>
      <c r="U6" s="196">
        <v>56</v>
      </c>
      <c r="V6" s="196">
        <v>100</v>
      </c>
      <c r="W6" s="124">
        <f t="shared" si="7"/>
        <v>2</v>
      </c>
      <c r="X6" s="211">
        <v>259</v>
      </c>
      <c r="Y6" s="211">
        <v>8</v>
      </c>
      <c r="Z6" s="128">
        <f t="shared" si="0"/>
        <v>20</v>
      </c>
      <c r="AA6" s="128">
        <f t="shared" si="8"/>
        <v>100</v>
      </c>
    </row>
    <row r="7" spans="1:27" s="101" customFormat="1" ht="30" customHeight="1" x14ac:dyDescent="0.25">
      <c r="A7" s="169" t="s">
        <v>606</v>
      </c>
      <c r="B7" s="170">
        <v>6</v>
      </c>
      <c r="C7" s="167" t="s">
        <v>161</v>
      </c>
      <c r="D7" s="167" t="s">
        <v>226</v>
      </c>
      <c r="E7" s="129" t="s">
        <v>616</v>
      </c>
      <c r="F7" s="124">
        <f t="shared" si="1"/>
        <v>2</v>
      </c>
      <c r="G7" s="196">
        <v>119</v>
      </c>
      <c r="H7" s="196">
        <v>6</v>
      </c>
      <c r="I7" s="147">
        <v>6</v>
      </c>
      <c r="J7" s="138">
        <f t="shared" si="2"/>
        <v>2</v>
      </c>
      <c r="K7" s="132">
        <v>92.063492063492063</v>
      </c>
      <c r="L7" s="138">
        <f t="shared" si="3"/>
        <v>4</v>
      </c>
      <c r="M7" s="126">
        <v>2</v>
      </c>
      <c r="N7" s="126">
        <v>2</v>
      </c>
      <c r="O7" s="126">
        <v>2</v>
      </c>
      <c r="P7" s="124">
        <f t="shared" si="4"/>
        <v>6</v>
      </c>
      <c r="Q7" s="80">
        <v>119</v>
      </c>
      <c r="R7" s="80">
        <v>117</v>
      </c>
      <c r="S7" s="139">
        <f t="shared" si="5"/>
        <v>98</v>
      </c>
      <c r="T7" s="138">
        <f t="shared" si="6"/>
        <v>4</v>
      </c>
      <c r="U7" s="196">
        <v>141</v>
      </c>
      <c r="V7" s="196">
        <v>100</v>
      </c>
      <c r="W7" s="124">
        <f t="shared" si="7"/>
        <v>2</v>
      </c>
      <c r="X7" s="211">
        <v>299</v>
      </c>
      <c r="Y7" s="211">
        <v>20</v>
      </c>
      <c r="Z7" s="128">
        <f t="shared" si="0"/>
        <v>20</v>
      </c>
      <c r="AA7" s="128">
        <f t="shared" si="8"/>
        <v>100</v>
      </c>
    </row>
    <row r="8" spans="1:27" s="101" customFormat="1" ht="30" customHeight="1" x14ac:dyDescent="0.25">
      <c r="A8" s="169" t="s">
        <v>606</v>
      </c>
      <c r="B8" s="170">
        <v>8</v>
      </c>
      <c r="C8" s="167" t="s">
        <v>158</v>
      </c>
      <c r="D8" s="167" t="s">
        <v>317</v>
      </c>
      <c r="E8" s="129" t="s">
        <v>616</v>
      </c>
      <c r="F8" s="124">
        <f t="shared" si="1"/>
        <v>2</v>
      </c>
      <c r="G8" s="196">
        <v>212</v>
      </c>
      <c r="H8" s="196">
        <v>11</v>
      </c>
      <c r="I8" s="147">
        <v>11</v>
      </c>
      <c r="J8" s="138">
        <f t="shared" si="2"/>
        <v>2</v>
      </c>
      <c r="K8" s="132">
        <v>90.476190476190482</v>
      </c>
      <c r="L8" s="138">
        <f t="shared" si="3"/>
        <v>4</v>
      </c>
      <c r="M8" s="126">
        <v>2</v>
      </c>
      <c r="N8" s="126">
        <v>2</v>
      </c>
      <c r="O8" s="126">
        <v>2</v>
      </c>
      <c r="P8" s="124">
        <f t="shared" si="4"/>
        <v>6</v>
      </c>
      <c r="Q8" s="80">
        <v>208</v>
      </c>
      <c r="R8" s="80">
        <v>208</v>
      </c>
      <c r="S8" s="139">
        <f t="shared" si="5"/>
        <v>100</v>
      </c>
      <c r="T8" s="138">
        <f t="shared" si="6"/>
        <v>4</v>
      </c>
      <c r="U8" s="196">
        <v>203</v>
      </c>
      <c r="V8" s="196">
        <v>100</v>
      </c>
      <c r="W8" s="124">
        <f t="shared" si="7"/>
        <v>2</v>
      </c>
      <c r="X8" s="211">
        <v>246</v>
      </c>
      <c r="Y8" s="211">
        <v>29</v>
      </c>
      <c r="Z8" s="128">
        <f t="shared" si="0"/>
        <v>20</v>
      </c>
      <c r="AA8" s="128">
        <f t="shared" si="8"/>
        <v>100</v>
      </c>
    </row>
    <row r="9" spans="1:27" s="101" customFormat="1" ht="30" customHeight="1" x14ac:dyDescent="0.25">
      <c r="A9" s="169" t="s">
        <v>606</v>
      </c>
      <c r="B9" s="170">
        <v>10</v>
      </c>
      <c r="C9" s="167" t="s">
        <v>160</v>
      </c>
      <c r="D9" s="167" t="s">
        <v>318</v>
      </c>
      <c r="E9" s="129" t="s">
        <v>616</v>
      </c>
      <c r="F9" s="124">
        <f t="shared" si="1"/>
        <v>2</v>
      </c>
      <c r="G9" s="196">
        <v>122</v>
      </c>
      <c r="H9" s="196">
        <v>6</v>
      </c>
      <c r="I9" s="147">
        <v>6</v>
      </c>
      <c r="J9" s="138">
        <f t="shared" si="2"/>
        <v>2</v>
      </c>
      <c r="K9" s="132">
        <v>95.238095238095227</v>
      </c>
      <c r="L9" s="138">
        <f t="shared" si="3"/>
        <v>4</v>
      </c>
      <c r="M9" s="126">
        <v>2</v>
      </c>
      <c r="N9" s="126">
        <v>2</v>
      </c>
      <c r="O9" s="126">
        <v>2</v>
      </c>
      <c r="P9" s="124">
        <f t="shared" si="4"/>
        <v>6</v>
      </c>
      <c r="Q9" s="80">
        <v>117</v>
      </c>
      <c r="R9" s="80">
        <v>112</v>
      </c>
      <c r="S9" s="139">
        <f t="shared" si="5"/>
        <v>96</v>
      </c>
      <c r="T9" s="138">
        <f t="shared" si="6"/>
        <v>4</v>
      </c>
      <c r="U9" s="196">
        <v>109</v>
      </c>
      <c r="V9" s="196">
        <v>100</v>
      </c>
      <c r="W9" s="124">
        <f t="shared" si="7"/>
        <v>2</v>
      </c>
      <c r="X9" s="211">
        <v>345</v>
      </c>
      <c r="Y9" s="211">
        <v>70</v>
      </c>
      <c r="Z9" s="128">
        <f t="shared" si="0"/>
        <v>20</v>
      </c>
      <c r="AA9" s="128">
        <f t="shared" si="8"/>
        <v>100</v>
      </c>
    </row>
    <row r="10" spans="1:27" s="101" customFormat="1" ht="28.5" x14ac:dyDescent="0.25">
      <c r="A10" s="169" t="s">
        <v>606</v>
      </c>
      <c r="B10" s="170">
        <v>4</v>
      </c>
      <c r="C10" s="167" t="s">
        <v>164</v>
      </c>
      <c r="D10" s="167" t="s">
        <v>316</v>
      </c>
      <c r="E10" s="129" t="s">
        <v>616</v>
      </c>
      <c r="F10" s="124">
        <f t="shared" si="1"/>
        <v>2</v>
      </c>
      <c r="G10" s="196">
        <v>5</v>
      </c>
      <c r="H10" s="196">
        <v>1</v>
      </c>
      <c r="I10" s="147">
        <v>1</v>
      </c>
      <c r="J10" s="138">
        <f t="shared" si="2"/>
        <v>2</v>
      </c>
      <c r="K10" s="132">
        <v>96.825396825396822</v>
      </c>
      <c r="L10" s="138">
        <f t="shared" si="3"/>
        <v>4</v>
      </c>
      <c r="M10" s="126">
        <v>2</v>
      </c>
      <c r="N10" s="126">
        <v>2</v>
      </c>
      <c r="O10" s="126">
        <v>2</v>
      </c>
      <c r="P10" s="124">
        <f t="shared" si="4"/>
        <v>6</v>
      </c>
      <c r="Q10" s="80">
        <v>2</v>
      </c>
      <c r="R10" s="80">
        <v>2</v>
      </c>
      <c r="S10" s="139">
        <f t="shared" si="5"/>
        <v>100</v>
      </c>
      <c r="T10" s="138">
        <f t="shared" si="6"/>
        <v>4</v>
      </c>
      <c r="U10" s="196">
        <v>4</v>
      </c>
      <c r="V10" s="196">
        <v>100</v>
      </c>
      <c r="W10" s="124">
        <f t="shared" si="7"/>
        <v>2</v>
      </c>
      <c r="X10" s="196">
        <v>46</v>
      </c>
      <c r="Y10" s="91">
        <v>0</v>
      </c>
      <c r="Z10" s="128">
        <f t="shared" si="0"/>
        <v>20</v>
      </c>
      <c r="AA10" s="128">
        <f t="shared" si="8"/>
        <v>100</v>
      </c>
    </row>
    <row r="11" spans="1:27" s="101" customFormat="1" ht="28.5" x14ac:dyDescent="0.25">
      <c r="A11" s="169" t="s">
        <v>606</v>
      </c>
      <c r="B11" s="170">
        <v>5</v>
      </c>
      <c r="C11" s="167" t="s">
        <v>163</v>
      </c>
      <c r="D11" s="167" t="s">
        <v>313</v>
      </c>
      <c r="E11" s="129" t="s">
        <v>616</v>
      </c>
      <c r="F11" s="124">
        <f t="shared" si="1"/>
        <v>2</v>
      </c>
      <c r="G11" s="196">
        <v>12</v>
      </c>
      <c r="H11" s="196">
        <v>1</v>
      </c>
      <c r="I11" s="147">
        <v>1</v>
      </c>
      <c r="J11" s="138">
        <f t="shared" si="2"/>
        <v>2</v>
      </c>
      <c r="K11" s="132">
        <v>88.888888888888886</v>
      </c>
      <c r="L11" s="138">
        <f t="shared" si="3"/>
        <v>3</v>
      </c>
      <c r="M11" s="126">
        <v>2</v>
      </c>
      <c r="N11" s="126">
        <v>2</v>
      </c>
      <c r="O11" s="126">
        <v>2</v>
      </c>
      <c r="P11" s="124">
        <f t="shared" si="4"/>
        <v>6</v>
      </c>
      <c r="Q11" s="80">
        <v>13</v>
      </c>
      <c r="R11" s="80">
        <v>12</v>
      </c>
      <c r="S11" s="139">
        <f t="shared" si="5"/>
        <v>92</v>
      </c>
      <c r="T11" s="138">
        <f t="shared" si="6"/>
        <v>4</v>
      </c>
      <c r="U11" s="196">
        <v>10</v>
      </c>
      <c r="V11" s="196">
        <v>100</v>
      </c>
      <c r="W11" s="124">
        <f t="shared" si="7"/>
        <v>2</v>
      </c>
      <c r="X11" s="196">
        <v>66</v>
      </c>
      <c r="Y11" s="91">
        <v>0</v>
      </c>
      <c r="Z11" s="128">
        <f t="shared" si="0"/>
        <v>19</v>
      </c>
      <c r="AA11" s="128">
        <f t="shared" si="8"/>
        <v>95</v>
      </c>
    </row>
    <row r="12" spans="1:27" s="101" customFormat="1" ht="28.5" x14ac:dyDescent="0.25">
      <c r="A12" s="169" t="s">
        <v>606</v>
      </c>
      <c r="B12" s="170">
        <v>7</v>
      </c>
      <c r="C12" s="167" t="s">
        <v>157</v>
      </c>
      <c r="D12" s="167" t="s">
        <v>314</v>
      </c>
      <c r="E12" s="195" t="s">
        <v>616</v>
      </c>
      <c r="F12" s="124">
        <f t="shared" si="1"/>
        <v>2</v>
      </c>
      <c r="G12" s="196">
        <v>21</v>
      </c>
      <c r="H12" s="196">
        <v>2</v>
      </c>
      <c r="I12" s="147">
        <v>2</v>
      </c>
      <c r="J12" s="138">
        <f t="shared" si="2"/>
        <v>2</v>
      </c>
      <c r="K12" s="132">
        <v>93.650793650793645</v>
      </c>
      <c r="L12" s="138">
        <f t="shared" si="3"/>
        <v>4</v>
      </c>
      <c r="M12" s="126">
        <v>2</v>
      </c>
      <c r="N12" s="126">
        <v>2</v>
      </c>
      <c r="O12" s="126">
        <v>1</v>
      </c>
      <c r="P12" s="124">
        <f t="shared" si="4"/>
        <v>5</v>
      </c>
      <c r="Q12" s="80">
        <v>22</v>
      </c>
      <c r="R12" s="80">
        <v>20</v>
      </c>
      <c r="S12" s="139">
        <f t="shared" si="5"/>
        <v>91</v>
      </c>
      <c r="T12" s="138">
        <f t="shared" si="6"/>
        <v>4</v>
      </c>
      <c r="U12" s="196">
        <v>18</v>
      </c>
      <c r="V12" s="196">
        <v>95</v>
      </c>
      <c r="W12" s="124">
        <f t="shared" si="7"/>
        <v>2</v>
      </c>
      <c r="X12" s="211">
        <v>33</v>
      </c>
      <c r="Y12" s="211">
        <v>0</v>
      </c>
      <c r="Z12" s="128">
        <f t="shared" si="0"/>
        <v>19</v>
      </c>
      <c r="AA12" s="128">
        <f t="shared" si="8"/>
        <v>95</v>
      </c>
    </row>
    <row r="13" spans="1:27" s="55" customFormat="1" ht="17.25" customHeight="1" x14ac:dyDescent="0.25">
      <c r="C13" s="49" t="s">
        <v>51</v>
      </c>
      <c r="D13" s="81"/>
      <c r="F13" s="53"/>
      <c r="G13" s="56">
        <f>SUM(G3:G12)</f>
        <v>997</v>
      </c>
      <c r="H13" s="56">
        <f>SUM(H3:H12)</f>
        <v>58</v>
      </c>
      <c r="I13" s="56">
        <f>SUM(I3:I12)</f>
        <v>58</v>
      </c>
      <c r="J13" s="53"/>
      <c r="K13" s="57"/>
      <c r="L13" s="53"/>
      <c r="M13" s="47"/>
      <c r="N13" s="47"/>
      <c r="O13" s="47"/>
      <c r="P13" s="53"/>
      <c r="T13" s="53"/>
      <c r="Z13" s="54"/>
      <c r="AA13" s="54"/>
    </row>
    <row r="14" spans="1:27" ht="15.75" thickBot="1" x14ac:dyDescent="0.3">
      <c r="M14" s="47"/>
      <c r="N14" s="47"/>
      <c r="O14" s="47"/>
    </row>
    <row r="15" spans="1:27" ht="16.5" thickBot="1" x14ac:dyDescent="0.3">
      <c r="V15" s="39" t="s">
        <v>50</v>
      </c>
      <c r="W15" s="40"/>
      <c r="X15" s="41"/>
      <c r="Y15" s="44"/>
      <c r="Z15" s="34">
        <f>AVERAGE(Z3:Z11)</f>
        <v>19.888888888888889</v>
      </c>
      <c r="AA15" s="35">
        <f>ROUND(Z15/$Z$2*100,0)</f>
        <v>99</v>
      </c>
    </row>
  </sheetData>
  <autoFilter ref="A1:AA13">
    <sortState ref="A2:AA13">
      <sortCondition descending="1" ref="AA1:AA13"/>
    </sortState>
  </autoFilter>
  <sortState ref="A1:AA13">
    <sortCondition descending="1" ref="AA3"/>
  </sortState>
  <pageMargins left="0.7" right="0.7" top="0.75" bottom="0.75" header="0.3" footer="0.3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AA14"/>
  <sheetViews>
    <sheetView zoomScale="62" zoomScaleNormal="62" zoomScalePageLayoutView="85" workbookViewId="0">
      <selection activeCell="Q23" sqref="Q23"/>
    </sheetView>
  </sheetViews>
  <sheetFormatPr defaultColWidth="8.85546875" defaultRowHeight="15" x14ac:dyDescent="0.25"/>
  <cols>
    <col min="1" max="1" width="34.7109375" style="28" customWidth="1"/>
    <col min="2" max="2" width="3.28515625" style="28" customWidth="1"/>
    <col min="3" max="3" width="31.140625" style="28" customWidth="1"/>
    <col min="4" max="4" width="30" style="28" customWidth="1"/>
    <col min="5" max="5" width="20" style="28" customWidth="1"/>
    <col min="6" max="6" width="5.7109375" style="28" bestFit="1" customWidth="1"/>
    <col min="7" max="7" width="14.42578125" style="28" customWidth="1"/>
    <col min="8" max="8" width="13.7109375" style="28" customWidth="1"/>
    <col min="9" max="9" width="12.7109375" style="28" customWidth="1"/>
    <col min="10" max="10" width="5.7109375" style="28" bestFit="1" customWidth="1"/>
    <col min="11" max="11" width="13.7109375" style="28" customWidth="1"/>
    <col min="12" max="12" width="5.7109375" style="28" bestFit="1" customWidth="1"/>
    <col min="13" max="15" width="16.140625" customWidth="1"/>
    <col min="16" max="16" width="5.7109375" style="28" bestFit="1" customWidth="1"/>
    <col min="17" max="17" width="15.28515625" style="28" customWidth="1"/>
    <col min="18" max="18" width="15.42578125" style="28" customWidth="1"/>
    <col min="19" max="19" width="8.85546875" style="28"/>
    <col min="20" max="20" width="5.7109375" style="28" bestFit="1" customWidth="1"/>
    <col min="21" max="21" width="13.42578125" style="28" customWidth="1"/>
    <col min="22" max="22" width="16.28515625" style="28" customWidth="1"/>
    <col min="23" max="23" width="5.85546875" style="28" bestFit="1" customWidth="1"/>
    <col min="24" max="24" width="14.7109375" style="28" customWidth="1"/>
    <col min="25" max="25" width="16.85546875" style="28" customWidth="1"/>
    <col min="26" max="26" width="7.28515625" style="28" customWidth="1"/>
    <col min="27" max="27" width="7.42578125" style="28" customWidth="1"/>
    <col min="28" max="16384" width="8.85546875" style="28"/>
  </cols>
  <sheetData>
    <row r="1" spans="1:27" ht="138.75" customHeight="1" x14ac:dyDescent="0.25">
      <c r="A1" s="29" t="s">
        <v>35</v>
      </c>
      <c r="B1" s="30"/>
      <c r="C1" s="31" t="s">
        <v>36</v>
      </c>
      <c r="D1" s="31" t="s">
        <v>238</v>
      </c>
      <c r="E1" s="4" t="s">
        <v>37</v>
      </c>
      <c r="F1" s="10" t="s">
        <v>42</v>
      </c>
      <c r="G1" s="4" t="s">
        <v>40</v>
      </c>
      <c r="H1" s="4" t="s">
        <v>39</v>
      </c>
      <c r="I1" s="4" t="s">
        <v>38</v>
      </c>
      <c r="J1" s="10" t="s">
        <v>41</v>
      </c>
      <c r="K1" s="4" t="s">
        <v>43</v>
      </c>
      <c r="L1" s="10" t="s">
        <v>44</v>
      </c>
      <c r="M1" s="4" t="s">
        <v>652</v>
      </c>
      <c r="N1" s="4" t="s">
        <v>653</v>
      </c>
      <c r="O1" s="4" t="s">
        <v>654</v>
      </c>
      <c r="P1" s="10" t="s">
        <v>582</v>
      </c>
      <c r="Q1" s="4" t="s">
        <v>45</v>
      </c>
      <c r="R1" s="4" t="s">
        <v>46</v>
      </c>
      <c r="S1" s="13" t="s">
        <v>48</v>
      </c>
      <c r="T1" s="10" t="s">
        <v>47</v>
      </c>
      <c r="U1" s="4" t="s">
        <v>219</v>
      </c>
      <c r="V1" s="4" t="s">
        <v>220</v>
      </c>
      <c r="W1" s="10" t="s">
        <v>221</v>
      </c>
      <c r="X1" s="4" t="s">
        <v>223</v>
      </c>
      <c r="Y1" s="4" t="s">
        <v>222</v>
      </c>
      <c r="Z1" s="12" t="s">
        <v>615</v>
      </c>
      <c r="AA1" s="12" t="s">
        <v>49</v>
      </c>
    </row>
    <row r="2" spans="1:27" x14ac:dyDescent="0.25">
      <c r="A2" s="9" t="s">
        <v>641</v>
      </c>
      <c r="B2" s="32"/>
      <c r="C2" s="33"/>
      <c r="D2" s="33"/>
      <c r="E2" s="8"/>
      <c r="F2" s="11">
        <v>2</v>
      </c>
      <c r="G2" s="8"/>
      <c r="H2" s="8"/>
      <c r="I2" s="8"/>
      <c r="J2" s="11">
        <v>2</v>
      </c>
      <c r="K2" s="8"/>
      <c r="L2" s="11">
        <v>4</v>
      </c>
      <c r="M2" s="8">
        <v>2</v>
      </c>
      <c r="N2" s="176">
        <v>2</v>
      </c>
      <c r="O2" s="8">
        <v>2</v>
      </c>
      <c r="P2" s="11">
        <v>6</v>
      </c>
      <c r="Q2" s="88"/>
      <c r="R2" s="88"/>
      <c r="S2" s="8"/>
      <c r="T2" s="11">
        <v>4</v>
      </c>
      <c r="U2" s="8"/>
      <c r="V2" s="8"/>
      <c r="W2" s="11">
        <v>2</v>
      </c>
      <c r="X2" s="8"/>
      <c r="Y2" s="8"/>
      <c r="Z2" s="11">
        <f>F2+J2+L2+P2+T2+W2</f>
        <v>20</v>
      </c>
      <c r="AA2" s="11">
        <v>100</v>
      </c>
    </row>
    <row r="3" spans="1:27" s="101" customFormat="1" ht="39" customHeight="1" x14ac:dyDescent="0.25">
      <c r="A3" s="169" t="s">
        <v>607</v>
      </c>
      <c r="B3" s="170">
        <v>1</v>
      </c>
      <c r="C3" s="167" t="s">
        <v>227</v>
      </c>
      <c r="D3" s="171" t="s">
        <v>319</v>
      </c>
      <c r="E3" s="129" t="s">
        <v>616</v>
      </c>
      <c r="F3" s="124">
        <f>IF(E3="25/26",2,0)</f>
        <v>2</v>
      </c>
      <c r="G3" s="212">
        <v>97</v>
      </c>
      <c r="H3" s="212">
        <v>6</v>
      </c>
      <c r="I3" s="144">
        <v>6</v>
      </c>
      <c r="J3" s="138">
        <f t="shared" ref="J3" si="0">IF(ABS((H3-I3)/I3)&lt;=0.1,2,IF(AND(ABS((H3-I3)/I3)&gt;0.1,ABS((H3-I3)/I3)&lt;=0.2),1,0))</f>
        <v>2</v>
      </c>
      <c r="K3" s="132">
        <v>100</v>
      </c>
      <c r="L3" s="138">
        <f t="shared" ref="L3" si="1">IF(K3&gt;90,4,IF(AND(K3&gt;80,K3&lt;=90),3,IF(AND(K3&gt;=50,K3&lt;=80),2,IF(AND(K3&gt;=10,K3&lt;50),1,0))))</f>
        <v>4</v>
      </c>
      <c r="M3" s="126">
        <v>2</v>
      </c>
      <c r="N3" s="126">
        <v>2</v>
      </c>
      <c r="O3" s="126">
        <v>2</v>
      </c>
      <c r="P3" s="124">
        <f>SUM(M3:O3)</f>
        <v>6</v>
      </c>
      <c r="Q3" s="80">
        <v>96</v>
      </c>
      <c r="R3" s="80">
        <v>96</v>
      </c>
      <c r="S3" s="139">
        <f t="shared" ref="S3" si="2">ROUND(R3/Q3*100,0)</f>
        <v>100</v>
      </c>
      <c r="T3" s="138">
        <f t="shared" ref="T3" si="3">IF(S3&gt;90,4,IF(AND(S3&gt;80,S3&lt;=90),3,IF(AND(S3&gt;=50,S3&lt;=80),2,IF(AND(S3&gt;=10,S3&lt;50),1,0))))</f>
        <v>4</v>
      </c>
      <c r="U3" s="196">
        <v>112</v>
      </c>
      <c r="V3" s="196">
        <v>100</v>
      </c>
      <c r="W3" s="124">
        <f t="shared" ref="W3" si="4">IF(V3&gt;=90,2,IF(V3&gt;=80,1,0))</f>
        <v>2</v>
      </c>
      <c r="X3" s="91">
        <v>250</v>
      </c>
      <c r="Y3" s="91">
        <v>8</v>
      </c>
      <c r="Z3" s="128">
        <f>F3+J3+L3+P3+T3+W3</f>
        <v>20</v>
      </c>
      <c r="AA3" s="128">
        <f t="shared" ref="AA3" si="5">ROUND(Z3/$Z$2*100,0)</f>
        <v>100</v>
      </c>
    </row>
    <row r="4" spans="1:27" s="55" customFormat="1" ht="30" customHeight="1" x14ac:dyDescent="0.25">
      <c r="C4" s="49" t="s">
        <v>51</v>
      </c>
      <c r="D4" s="49"/>
      <c r="F4" s="53"/>
      <c r="G4" s="58">
        <f>SUM(G3:G3)</f>
        <v>97</v>
      </c>
      <c r="H4" s="58">
        <f>SUM(H3:H3)</f>
        <v>6</v>
      </c>
      <c r="I4" s="58">
        <f>SUM(I3:I3)</f>
        <v>6</v>
      </c>
      <c r="J4" s="53"/>
      <c r="K4" s="57"/>
      <c r="L4" s="53"/>
      <c r="M4" s="94"/>
      <c r="N4" s="94"/>
      <c r="O4" s="94"/>
      <c r="P4" s="53"/>
      <c r="T4" s="53"/>
      <c r="Z4" s="54"/>
      <c r="AA4" s="54"/>
    </row>
    <row r="5" spans="1:27" ht="15.75" thickBot="1" x14ac:dyDescent="0.3">
      <c r="M5" s="47"/>
      <c r="N5" s="47"/>
      <c r="O5" s="47"/>
    </row>
    <row r="6" spans="1:27" ht="16.5" thickBot="1" x14ac:dyDescent="0.3">
      <c r="M6" s="47"/>
      <c r="N6" s="47"/>
      <c r="O6" s="47"/>
      <c r="V6" s="39" t="s">
        <v>50</v>
      </c>
      <c r="W6" s="40"/>
      <c r="X6" s="40"/>
      <c r="Y6" s="41"/>
      <c r="Z6" s="34">
        <f>Z3</f>
        <v>20</v>
      </c>
      <c r="AA6" s="35">
        <f>AA3</f>
        <v>100</v>
      </c>
    </row>
    <row r="7" spans="1:27" x14ac:dyDescent="0.25">
      <c r="M7" s="47"/>
      <c r="N7" s="47"/>
      <c r="O7" s="47"/>
    </row>
    <row r="8" spans="1:27" x14ac:dyDescent="0.25">
      <c r="M8" s="47"/>
      <c r="N8" s="47"/>
      <c r="O8" s="47"/>
    </row>
    <row r="9" spans="1:27" x14ac:dyDescent="0.25">
      <c r="M9" s="47"/>
      <c r="N9" s="47"/>
      <c r="O9" s="47"/>
    </row>
    <row r="10" spans="1:27" x14ac:dyDescent="0.25">
      <c r="M10" s="47"/>
      <c r="N10" s="47"/>
      <c r="O10" s="47"/>
    </row>
    <row r="11" spans="1:27" x14ac:dyDescent="0.25">
      <c r="M11" s="94"/>
      <c r="N11" s="94"/>
      <c r="O11" s="94"/>
    </row>
    <row r="12" spans="1:27" x14ac:dyDescent="0.25">
      <c r="M12" s="94"/>
      <c r="N12" s="94"/>
      <c r="O12" s="94"/>
    </row>
    <row r="13" spans="1:27" x14ac:dyDescent="0.25">
      <c r="M13" s="47"/>
      <c r="N13" s="47"/>
      <c r="O13" s="47"/>
    </row>
    <row r="14" spans="1:27" x14ac:dyDescent="0.25">
      <c r="M14" s="47"/>
      <c r="N14" s="47"/>
      <c r="O14" s="47"/>
    </row>
  </sheetData>
  <pageMargins left="0.7" right="0.7" top="0.75" bottom="0.75" header="0.3" footer="0.3"/>
  <pageSetup paperSize="9" orientation="portrait" verticalDpi="0"/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8"/>
  <sheetViews>
    <sheetView zoomScale="60" zoomScaleNormal="60" zoomScalePageLayoutView="85" workbookViewId="0">
      <pane xSplit="3" ySplit="2" topLeftCell="D3" activePane="bottomRight" state="frozen"/>
      <selection activeCell="I25" sqref="I25"/>
      <selection pane="topRight" activeCell="I25" sqref="I25"/>
      <selection pane="bottomLeft" activeCell="I25" sqref="I25"/>
      <selection pane="bottomRight" activeCell="O29" sqref="O29"/>
    </sheetView>
  </sheetViews>
  <sheetFormatPr defaultColWidth="8.85546875" defaultRowHeight="15" x14ac:dyDescent="0.25"/>
  <cols>
    <col min="1" max="1" width="34.140625" style="28" customWidth="1"/>
    <col min="2" max="2" width="4.85546875" style="28" customWidth="1"/>
    <col min="3" max="3" width="30.7109375" style="28" customWidth="1"/>
    <col min="4" max="4" width="27.85546875" style="28" customWidth="1"/>
    <col min="5" max="5" width="17" style="28" customWidth="1"/>
    <col min="6" max="6" width="6" style="28" customWidth="1"/>
    <col min="7" max="7" width="11.7109375" style="28" customWidth="1"/>
    <col min="8" max="8" width="12.7109375" style="28" customWidth="1"/>
    <col min="9" max="9" width="13.85546875" style="28" customWidth="1"/>
    <col min="10" max="10" width="6" style="28" customWidth="1"/>
    <col min="11" max="11" width="14.42578125" style="28" customWidth="1"/>
    <col min="12" max="12" width="6" style="28" customWidth="1"/>
    <col min="13" max="15" width="16.140625" customWidth="1"/>
    <col min="16" max="16" width="8.42578125" style="28" customWidth="1"/>
    <col min="17" max="18" width="13.85546875" style="28" customWidth="1"/>
    <col min="19" max="20" width="9.140625" style="28" customWidth="1"/>
    <col min="21" max="21" width="11.7109375" style="28" customWidth="1"/>
    <col min="22" max="22" width="17" style="28" customWidth="1"/>
    <col min="23" max="23" width="6.28515625" style="28" bestFit="1" customWidth="1"/>
    <col min="24" max="25" width="13.28515625" style="28" bestFit="1" customWidth="1"/>
    <col min="26" max="26" width="7.28515625" style="28" customWidth="1"/>
    <col min="27" max="27" width="7" style="28" customWidth="1"/>
    <col min="28" max="16384" width="8.85546875" style="28"/>
  </cols>
  <sheetData>
    <row r="1" spans="1:27" ht="154.5" x14ac:dyDescent="0.25">
      <c r="A1" s="29" t="s">
        <v>35</v>
      </c>
      <c r="B1" s="30"/>
      <c r="C1" s="31" t="s">
        <v>36</v>
      </c>
      <c r="D1" s="31" t="s">
        <v>238</v>
      </c>
      <c r="E1" s="4" t="s">
        <v>37</v>
      </c>
      <c r="F1" s="10" t="s">
        <v>42</v>
      </c>
      <c r="G1" s="4" t="s">
        <v>40</v>
      </c>
      <c r="H1" s="4" t="s">
        <v>39</v>
      </c>
      <c r="I1" s="4" t="s">
        <v>38</v>
      </c>
      <c r="J1" s="10" t="s">
        <v>41</v>
      </c>
      <c r="K1" s="4" t="s">
        <v>43</v>
      </c>
      <c r="L1" s="10" t="s">
        <v>44</v>
      </c>
      <c r="M1" s="4" t="s">
        <v>652</v>
      </c>
      <c r="N1" s="4" t="s">
        <v>653</v>
      </c>
      <c r="O1" s="4" t="s">
        <v>654</v>
      </c>
      <c r="P1" s="10" t="s">
        <v>582</v>
      </c>
      <c r="Q1" s="4" t="s">
        <v>45</v>
      </c>
      <c r="R1" s="4" t="s">
        <v>46</v>
      </c>
      <c r="S1" s="13" t="s">
        <v>48</v>
      </c>
      <c r="T1" s="10" t="s">
        <v>47</v>
      </c>
      <c r="U1" s="4" t="s">
        <v>219</v>
      </c>
      <c r="V1" s="4" t="s">
        <v>220</v>
      </c>
      <c r="W1" s="10" t="s">
        <v>221</v>
      </c>
      <c r="X1" s="4" t="s">
        <v>223</v>
      </c>
      <c r="Y1" s="4" t="s">
        <v>222</v>
      </c>
      <c r="Z1" s="12" t="s">
        <v>615</v>
      </c>
      <c r="AA1" s="12" t="s">
        <v>49</v>
      </c>
    </row>
    <row r="2" spans="1:27" x14ac:dyDescent="0.25">
      <c r="A2" s="9" t="s">
        <v>641</v>
      </c>
      <c r="B2" s="32"/>
      <c r="C2" s="33"/>
      <c r="D2" s="33"/>
      <c r="E2" s="8"/>
      <c r="F2" s="11">
        <v>2</v>
      </c>
      <c r="G2" s="8"/>
      <c r="H2" s="8"/>
      <c r="I2" s="8"/>
      <c r="J2" s="11">
        <v>2</v>
      </c>
      <c r="K2" s="8"/>
      <c r="L2" s="11">
        <v>4</v>
      </c>
      <c r="M2" s="8">
        <v>2</v>
      </c>
      <c r="N2" s="176">
        <v>2</v>
      </c>
      <c r="O2" s="8">
        <v>2</v>
      </c>
      <c r="P2" s="11">
        <v>6</v>
      </c>
      <c r="Q2" s="8"/>
      <c r="R2" s="8"/>
      <c r="S2" s="8"/>
      <c r="T2" s="11">
        <v>4</v>
      </c>
      <c r="U2" s="8"/>
      <c r="V2" s="8"/>
      <c r="W2" s="11">
        <v>2</v>
      </c>
      <c r="X2" s="8"/>
      <c r="Y2" s="8"/>
      <c r="Z2" s="11">
        <f t="shared" ref="Z2:Z9" si="0">F2+J2+L2+P2+T2+W2</f>
        <v>20</v>
      </c>
      <c r="AA2" s="11">
        <v>100</v>
      </c>
    </row>
    <row r="3" spans="1:27" s="101" customFormat="1" ht="30" customHeight="1" x14ac:dyDescent="0.25">
      <c r="A3" s="169" t="s">
        <v>608</v>
      </c>
      <c r="B3" s="170">
        <v>1</v>
      </c>
      <c r="C3" s="167" t="s">
        <v>165</v>
      </c>
      <c r="D3" s="167" t="s">
        <v>323</v>
      </c>
      <c r="E3" s="129" t="s">
        <v>616</v>
      </c>
      <c r="F3" s="124">
        <f t="shared" ref="F3:F9" si="1">IF(E3="25/26",2,0)</f>
        <v>2</v>
      </c>
      <c r="G3" s="196">
        <v>124</v>
      </c>
      <c r="H3" s="196">
        <v>6</v>
      </c>
      <c r="I3" s="147">
        <v>6</v>
      </c>
      <c r="J3" s="138">
        <f t="shared" ref="J3:J9" si="2">IF(ABS((H3-I3)/I3)&lt;=0.1,2,IF(AND(ABS((H3-I3)/I3)&gt;0.1,ABS((H3-I3)/I3)&lt;=0.2),1,0))</f>
        <v>2</v>
      </c>
      <c r="K3" s="132">
        <v>98.412698412698404</v>
      </c>
      <c r="L3" s="138">
        <f t="shared" ref="L3:L9" si="3">IF(K3&gt;90,4,IF(AND(K3&gt;80,K3&lt;=90),3,IF(AND(K3&gt;=50,K3&lt;=80),2,IF(AND(K3&gt;=10,K3&lt;50),1,0))))</f>
        <v>4</v>
      </c>
      <c r="M3" s="145">
        <v>2</v>
      </c>
      <c r="N3" s="145">
        <v>2</v>
      </c>
      <c r="O3" s="145">
        <v>2</v>
      </c>
      <c r="P3" s="124">
        <f t="shared" ref="P3:P9" si="4">SUM(M3:O3)</f>
        <v>6</v>
      </c>
      <c r="Q3" s="80">
        <v>123</v>
      </c>
      <c r="R3" s="80">
        <v>123</v>
      </c>
      <c r="S3" s="139">
        <f t="shared" ref="S3:S9" si="5">ROUND(R3/Q3*100,0)</f>
        <v>100</v>
      </c>
      <c r="T3" s="138">
        <f t="shared" ref="T3:T9" si="6">IF(S3&gt;90,4,IF(AND(S3&gt;80,S3&lt;=90),3,IF(AND(S3&gt;=50,S3&lt;=80),2,IF(AND(S3&gt;=10,S3&lt;50),1,0))))</f>
        <v>4</v>
      </c>
      <c r="U3" s="196">
        <v>156</v>
      </c>
      <c r="V3" s="196">
        <v>100</v>
      </c>
      <c r="W3" s="124">
        <f t="shared" ref="W3:W9" si="7">IF(V3&gt;=90,2,IF(V3&gt;=80,1,0))</f>
        <v>2</v>
      </c>
      <c r="X3" s="211">
        <v>47</v>
      </c>
      <c r="Y3" s="211">
        <v>5</v>
      </c>
      <c r="Z3" s="128">
        <f t="shared" si="0"/>
        <v>20</v>
      </c>
      <c r="AA3" s="128">
        <f t="shared" ref="AA3:AA9" si="8">ROUND(Z3/$Z$2*100,0)</f>
        <v>100</v>
      </c>
    </row>
    <row r="4" spans="1:27" s="101" customFormat="1" ht="30" customHeight="1" x14ac:dyDescent="0.25">
      <c r="A4" s="169" t="s">
        <v>608</v>
      </c>
      <c r="B4" s="170">
        <v>2</v>
      </c>
      <c r="C4" s="167" t="s">
        <v>166</v>
      </c>
      <c r="D4" s="167" t="s">
        <v>325</v>
      </c>
      <c r="E4" s="129" t="s">
        <v>616</v>
      </c>
      <c r="F4" s="124">
        <f t="shared" si="1"/>
        <v>2</v>
      </c>
      <c r="G4" s="196">
        <v>101</v>
      </c>
      <c r="H4" s="196">
        <v>6</v>
      </c>
      <c r="I4" s="147">
        <v>6</v>
      </c>
      <c r="J4" s="138">
        <f t="shared" si="2"/>
        <v>2</v>
      </c>
      <c r="K4" s="132">
        <v>98.412698412698404</v>
      </c>
      <c r="L4" s="138">
        <f t="shared" si="3"/>
        <v>4</v>
      </c>
      <c r="M4" s="145">
        <v>2</v>
      </c>
      <c r="N4" s="145">
        <v>2</v>
      </c>
      <c r="O4" s="145">
        <v>2</v>
      </c>
      <c r="P4" s="124">
        <f t="shared" si="4"/>
        <v>6</v>
      </c>
      <c r="Q4" s="80">
        <v>99</v>
      </c>
      <c r="R4" s="80">
        <v>98</v>
      </c>
      <c r="S4" s="139">
        <f t="shared" si="5"/>
        <v>99</v>
      </c>
      <c r="T4" s="138">
        <f t="shared" si="6"/>
        <v>4</v>
      </c>
      <c r="U4" s="196">
        <v>95</v>
      </c>
      <c r="V4" s="196">
        <v>100</v>
      </c>
      <c r="W4" s="124">
        <f t="shared" si="7"/>
        <v>2</v>
      </c>
      <c r="X4" s="211">
        <v>125</v>
      </c>
      <c r="Y4" s="211">
        <v>10</v>
      </c>
      <c r="Z4" s="128">
        <f t="shared" si="0"/>
        <v>20</v>
      </c>
      <c r="AA4" s="128">
        <f t="shared" si="8"/>
        <v>100</v>
      </c>
    </row>
    <row r="5" spans="1:27" s="101" customFormat="1" ht="30" customHeight="1" x14ac:dyDescent="0.25">
      <c r="A5" s="169" t="s">
        <v>608</v>
      </c>
      <c r="B5" s="170">
        <v>3</v>
      </c>
      <c r="C5" s="167" t="s">
        <v>168</v>
      </c>
      <c r="D5" s="167" t="s">
        <v>320</v>
      </c>
      <c r="E5" s="129" t="s">
        <v>616</v>
      </c>
      <c r="F5" s="124">
        <f t="shared" si="1"/>
        <v>2</v>
      </c>
      <c r="G5" s="196">
        <v>21</v>
      </c>
      <c r="H5" s="196">
        <v>2</v>
      </c>
      <c r="I5" s="147">
        <v>2</v>
      </c>
      <c r="J5" s="138">
        <f t="shared" si="2"/>
        <v>2</v>
      </c>
      <c r="K5" s="132">
        <v>100</v>
      </c>
      <c r="L5" s="138">
        <f t="shared" si="3"/>
        <v>4</v>
      </c>
      <c r="M5" s="145">
        <v>2</v>
      </c>
      <c r="N5" s="145">
        <v>2</v>
      </c>
      <c r="O5" s="145">
        <v>2</v>
      </c>
      <c r="P5" s="124">
        <f t="shared" si="4"/>
        <v>6</v>
      </c>
      <c r="Q5" s="80">
        <v>21</v>
      </c>
      <c r="R5" s="80">
        <v>21</v>
      </c>
      <c r="S5" s="139">
        <f t="shared" si="5"/>
        <v>100</v>
      </c>
      <c r="T5" s="138">
        <f t="shared" si="6"/>
        <v>4</v>
      </c>
      <c r="U5" s="196">
        <v>20</v>
      </c>
      <c r="V5" s="196">
        <v>100</v>
      </c>
      <c r="W5" s="124">
        <f t="shared" si="7"/>
        <v>2</v>
      </c>
      <c r="X5" s="211">
        <v>86</v>
      </c>
      <c r="Y5" s="211">
        <v>3</v>
      </c>
      <c r="Z5" s="128">
        <f t="shared" si="0"/>
        <v>20</v>
      </c>
      <c r="AA5" s="128">
        <f t="shared" si="8"/>
        <v>100</v>
      </c>
    </row>
    <row r="6" spans="1:27" s="101" customFormat="1" ht="30" customHeight="1" x14ac:dyDescent="0.25">
      <c r="A6" s="169" t="s">
        <v>608</v>
      </c>
      <c r="B6" s="170">
        <v>5</v>
      </c>
      <c r="C6" s="167" t="s">
        <v>167</v>
      </c>
      <c r="D6" s="167" t="s">
        <v>322</v>
      </c>
      <c r="E6" s="129" t="s">
        <v>616</v>
      </c>
      <c r="F6" s="124">
        <f t="shared" si="1"/>
        <v>2</v>
      </c>
      <c r="G6" s="196">
        <v>149</v>
      </c>
      <c r="H6" s="196">
        <v>10</v>
      </c>
      <c r="I6" s="147">
        <v>10</v>
      </c>
      <c r="J6" s="138">
        <f t="shared" si="2"/>
        <v>2</v>
      </c>
      <c r="K6" s="132">
        <v>100</v>
      </c>
      <c r="L6" s="138">
        <f t="shared" si="3"/>
        <v>4</v>
      </c>
      <c r="M6" s="145">
        <v>2</v>
      </c>
      <c r="N6" s="145">
        <v>2</v>
      </c>
      <c r="O6" s="145">
        <v>2</v>
      </c>
      <c r="P6" s="124">
        <f t="shared" si="4"/>
        <v>6</v>
      </c>
      <c r="Q6" s="80">
        <v>144</v>
      </c>
      <c r="R6" s="80">
        <v>143</v>
      </c>
      <c r="S6" s="139">
        <f t="shared" si="5"/>
        <v>99</v>
      </c>
      <c r="T6" s="138">
        <f t="shared" si="6"/>
        <v>4</v>
      </c>
      <c r="U6" s="196">
        <v>175</v>
      </c>
      <c r="V6" s="196">
        <v>100</v>
      </c>
      <c r="W6" s="124">
        <f t="shared" si="7"/>
        <v>2</v>
      </c>
      <c r="X6" s="211">
        <v>611</v>
      </c>
      <c r="Y6" s="211">
        <v>221</v>
      </c>
      <c r="Z6" s="128">
        <f t="shared" si="0"/>
        <v>20</v>
      </c>
      <c r="AA6" s="128">
        <f t="shared" si="8"/>
        <v>100</v>
      </c>
    </row>
    <row r="7" spans="1:27" s="101" customFormat="1" ht="30" customHeight="1" x14ac:dyDescent="0.25">
      <c r="A7" s="169" t="s">
        <v>608</v>
      </c>
      <c r="B7" s="170">
        <v>6</v>
      </c>
      <c r="C7" s="167" t="s">
        <v>658</v>
      </c>
      <c r="D7" s="167" t="s">
        <v>659</v>
      </c>
      <c r="E7" s="129" t="s">
        <v>616</v>
      </c>
      <c r="F7" s="124">
        <f t="shared" si="1"/>
        <v>2</v>
      </c>
      <c r="G7" s="196">
        <v>13</v>
      </c>
      <c r="H7" s="196">
        <v>1</v>
      </c>
      <c r="I7" s="147">
        <v>1</v>
      </c>
      <c r="J7" s="138">
        <f t="shared" si="2"/>
        <v>2</v>
      </c>
      <c r="K7" s="132">
        <v>93.650793650793645</v>
      </c>
      <c r="L7" s="138">
        <f t="shared" si="3"/>
        <v>4</v>
      </c>
      <c r="M7" s="145">
        <v>2</v>
      </c>
      <c r="N7" s="145">
        <v>2</v>
      </c>
      <c r="O7" s="145">
        <v>2</v>
      </c>
      <c r="P7" s="124">
        <f t="shared" si="4"/>
        <v>6</v>
      </c>
      <c r="Q7" s="80">
        <v>13</v>
      </c>
      <c r="R7" s="80">
        <v>13</v>
      </c>
      <c r="S7" s="139">
        <f t="shared" si="5"/>
        <v>100</v>
      </c>
      <c r="T7" s="138">
        <f t="shared" si="6"/>
        <v>4</v>
      </c>
      <c r="U7" s="196">
        <v>10</v>
      </c>
      <c r="V7" s="196">
        <v>100</v>
      </c>
      <c r="W7" s="124">
        <f t="shared" si="7"/>
        <v>2</v>
      </c>
      <c r="X7" s="211">
        <v>50</v>
      </c>
      <c r="Y7" s="211">
        <v>1</v>
      </c>
      <c r="Z7" s="128">
        <f t="shared" si="0"/>
        <v>20</v>
      </c>
      <c r="AA7" s="128">
        <f t="shared" si="8"/>
        <v>100</v>
      </c>
    </row>
    <row r="8" spans="1:27" s="101" customFormat="1" ht="30" customHeight="1" x14ac:dyDescent="0.25">
      <c r="A8" s="169" t="s">
        <v>608</v>
      </c>
      <c r="B8" s="170">
        <v>4</v>
      </c>
      <c r="C8" s="167" t="s">
        <v>169</v>
      </c>
      <c r="D8" s="167" t="s">
        <v>324</v>
      </c>
      <c r="E8" s="129" t="s">
        <v>616</v>
      </c>
      <c r="F8" s="124">
        <f t="shared" si="1"/>
        <v>2</v>
      </c>
      <c r="G8" s="196">
        <v>9</v>
      </c>
      <c r="H8" s="196">
        <v>1</v>
      </c>
      <c r="I8" s="147">
        <v>1</v>
      </c>
      <c r="J8" s="138">
        <f t="shared" si="2"/>
        <v>2</v>
      </c>
      <c r="K8" s="132">
        <v>93.650793650793645</v>
      </c>
      <c r="L8" s="138">
        <f t="shared" si="3"/>
        <v>4</v>
      </c>
      <c r="M8" s="145">
        <v>2</v>
      </c>
      <c r="N8" s="145">
        <v>2</v>
      </c>
      <c r="O8" s="145">
        <v>2</v>
      </c>
      <c r="P8" s="124">
        <f t="shared" si="4"/>
        <v>6</v>
      </c>
      <c r="Q8" s="80">
        <v>9</v>
      </c>
      <c r="R8" s="80">
        <v>8</v>
      </c>
      <c r="S8" s="139">
        <f t="shared" si="5"/>
        <v>89</v>
      </c>
      <c r="T8" s="138">
        <f t="shared" si="6"/>
        <v>3</v>
      </c>
      <c r="U8" s="196">
        <v>8</v>
      </c>
      <c r="V8" s="196">
        <v>100</v>
      </c>
      <c r="W8" s="124">
        <f t="shared" si="7"/>
        <v>2</v>
      </c>
      <c r="X8" s="211">
        <v>47</v>
      </c>
      <c r="Y8" s="211">
        <v>22</v>
      </c>
      <c r="Z8" s="128">
        <f t="shared" si="0"/>
        <v>19</v>
      </c>
      <c r="AA8" s="128">
        <f t="shared" si="8"/>
        <v>95</v>
      </c>
    </row>
    <row r="9" spans="1:27" s="101" customFormat="1" ht="42.75" x14ac:dyDescent="0.25">
      <c r="A9" s="169" t="s">
        <v>608</v>
      </c>
      <c r="B9" s="170">
        <v>7</v>
      </c>
      <c r="C9" s="167" t="s">
        <v>224</v>
      </c>
      <c r="D9" s="167" t="s">
        <v>321</v>
      </c>
      <c r="E9" s="129" t="s">
        <v>616</v>
      </c>
      <c r="F9" s="124">
        <f t="shared" si="1"/>
        <v>2</v>
      </c>
      <c r="G9" s="196">
        <v>3</v>
      </c>
      <c r="H9" s="196">
        <v>2</v>
      </c>
      <c r="I9" s="147">
        <v>1</v>
      </c>
      <c r="J9" s="138">
        <f t="shared" si="2"/>
        <v>0</v>
      </c>
      <c r="K9" s="132">
        <v>96.825396825396822</v>
      </c>
      <c r="L9" s="138">
        <f t="shared" si="3"/>
        <v>4</v>
      </c>
      <c r="M9" s="145">
        <v>2</v>
      </c>
      <c r="N9" s="145">
        <v>2</v>
      </c>
      <c r="O9" s="145">
        <v>2</v>
      </c>
      <c r="P9" s="124">
        <f t="shared" si="4"/>
        <v>6</v>
      </c>
      <c r="Q9" s="80">
        <v>3</v>
      </c>
      <c r="R9" s="80">
        <v>3</v>
      </c>
      <c r="S9" s="139">
        <f t="shared" si="5"/>
        <v>100</v>
      </c>
      <c r="T9" s="138">
        <f t="shared" si="6"/>
        <v>4</v>
      </c>
      <c r="U9" s="196">
        <v>3</v>
      </c>
      <c r="V9" s="196">
        <v>100</v>
      </c>
      <c r="W9" s="124">
        <f t="shared" si="7"/>
        <v>2</v>
      </c>
      <c r="X9" s="196">
        <v>40</v>
      </c>
      <c r="Y9" s="196">
        <v>0</v>
      </c>
      <c r="Z9" s="128">
        <f t="shared" si="0"/>
        <v>18</v>
      </c>
      <c r="AA9" s="128">
        <f t="shared" si="8"/>
        <v>90</v>
      </c>
    </row>
    <row r="10" spans="1:27" s="55" customFormat="1" ht="30" customHeight="1" x14ac:dyDescent="0.25">
      <c r="C10" s="49" t="s">
        <v>51</v>
      </c>
      <c r="D10" s="81"/>
      <c r="F10" s="53"/>
      <c r="G10" s="58">
        <f>SUM(G3:G9)</f>
        <v>420</v>
      </c>
      <c r="H10" s="58">
        <f>SUM(H3:H9)</f>
        <v>28</v>
      </c>
      <c r="I10" s="58">
        <f>SUM(I3:I9)</f>
        <v>27</v>
      </c>
      <c r="J10" s="53"/>
      <c r="K10" s="57"/>
      <c r="L10" s="53"/>
      <c r="M10" s="94"/>
      <c r="N10" s="94"/>
      <c r="O10" s="94"/>
      <c r="P10" s="53"/>
      <c r="T10" s="53"/>
      <c r="U10" s="54"/>
      <c r="V10" s="54"/>
    </row>
    <row r="11" spans="1:27" ht="15.75" thickBot="1" x14ac:dyDescent="0.3">
      <c r="M11" s="94"/>
      <c r="N11" s="94"/>
      <c r="O11" s="94"/>
    </row>
    <row r="12" spans="1:27" ht="16.5" thickBot="1" x14ac:dyDescent="0.3">
      <c r="M12" s="47"/>
      <c r="N12" s="47"/>
      <c r="O12" s="47"/>
      <c r="V12" s="39" t="s">
        <v>50</v>
      </c>
      <c r="W12" s="40"/>
      <c r="X12" s="40"/>
      <c r="Y12" s="41"/>
      <c r="Z12" s="34">
        <f>AVERAGE(Z3:Z9)</f>
        <v>19.571428571428573</v>
      </c>
      <c r="AA12" s="35">
        <f>ROUND(Z12/$Z$2*100,0)</f>
        <v>98</v>
      </c>
    </row>
    <row r="13" spans="1:27" x14ac:dyDescent="0.25">
      <c r="M13" s="47"/>
      <c r="N13" s="47"/>
      <c r="O13" s="47"/>
    </row>
    <row r="26" spans="3:4" x14ac:dyDescent="0.25">
      <c r="C26" s="5"/>
      <c r="D26" s="5"/>
    </row>
    <row r="27" spans="3:4" x14ac:dyDescent="0.25">
      <c r="C27" s="5"/>
      <c r="D27" s="5"/>
    </row>
    <row r="28" spans="3:4" x14ac:dyDescent="0.25">
      <c r="C28" s="5"/>
      <c r="D28" s="5"/>
    </row>
    <row r="29" spans="3:4" x14ac:dyDescent="0.25">
      <c r="C29" s="5"/>
      <c r="D29" s="5"/>
    </row>
    <row r="30" spans="3:4" x14ac:dyDescent="0.25">
      <c r="C30" s="5"/>
      <c r="D30" s="5"/>
    </row>
    <row r="31" spans="3:4" x14ac:dyDescent="0.25">
      <c r="C31" s="5"/>
      <c r="D31" s="5"/>
    </row>
    <row r="32" spans="3:4" x14ac:dyDescent="0.25">
      <c r="C32" s="5"/>
      <c r="D32" s="5"/>
    </row>
    <row r="33" spans="3:4" x14ac:dyDescent="0.25">
      <c r="C33" s="5"/>
      <c r="D33" s="5"/>
    </row>
    <row r="34" spans="3:4" x14ac:dyDescent="0.25">
      <c r="C34" s="5"/>
      <c r="D34" s="5"/>
    </row>
    <row r="35" spans="3:4" x14ac:dyDescent="0.25">
      <c r="C35" s="5"/>
      <c r="D35" s="5"/>
    </row>
    <row r="36" spans="3:4" x14ac:dyDescent="0.25">
      <c r="C36" s="5"/>
      <c r="D36" s="5"/>
    </row>
    <row r="37" spans="3:4" x14ac:dyDescent="0.25">
      <c r="C37" s="5"/>
      <c r="D37" s="5"/>
    </row>
    <row r="38" spans="3:4" x14ac:dyDescent="0.25">
      <c r="C38" s="5"/>
      <c r="D38" s="5"/>
    </row>
  </sheetData>
  <autoFilter ref="A1:AA10">
    <sortState ref="A2:AA10">
      <sortCondition descending="1" ref="AA1:AA10"/>
    </sortState>
  </autoFilter>
  <sortState ref="A1:AA10">
    <sortCondition descending="1" ref="AA3"/>
  </sortState>
  <pageMargins left="0.7" right="0.7" top="0.75" bottom="0.75" header="0.3" footer="0.3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8"/>
  <sheetViews>
    <sheetView zoomScale="59" zoomScaleNormal="59" zoomScalePageLayoutView="85" workbookViewId="0">
      <pane xSplit="3" ySplit="2" topLeftCell="D3" activePane="bottomRight" state="frozen"/>
      <selection activeCell="I25" sqref="I25"/>
      <selection pane="topRight" activeCell="I25" sqref="I25"/>
      <selection pane="bottomLeft" activeCell="I25" sqref="I25"/>
      <selection pane="bottomRight" activeCell="U36" sqref="U36"/>
    </sheetView>
  </sheetViews>
  <sheetFormatPr defaultColWidth="8.85546875" defaultRowHeight="15" x14ac:dyDescent="0.25"/>
  <cols>
    <col min="1" max="1" width="30.7109375" style="28" customWidth="1"/>
    <col min="2" max="2" width="5.85546875" style="28" customWidth="1"/>
    <col min="3" max="3" width="34.28515625" style="28" customWidth="1"/>
    <col min="4" max="4" width="33.5703125" style="28" customWidth="1"/>
    <col min="5" max="5" width="16.140625" style="28" customWidth="1"/>
    <col min="6" max="6" width="5.7109375" style="28" customWidth="1"/>
    <col min="7" max="7" width="14.85546875" style="28" customWidth="1"/>
    <col min="8" max="8" width="12.140625" style="28" customWidth="1"/>
    <col min="9" max="9" width="13.28515625" style="28" customWidth="1"/>
    <col min="10" max="10" width="5.7109375" style="28" customWidth="1"/>
    <col min="11" max="11" width="15.42578125" style="28" customWidth="1"/>
    <col min="12" max="12" width="5.7109375" style="28" customWidth="1"/>
    <col min="13" max="15" width="16.140625" customWidth="1"/>
    <col min="16" max="16" width="5.7109375" style="28" customWidth="1"/>
    <col min="17" max="18" width="15.140625" style="28" customWidth="1"/>
    <col min="19" max="19" width="8.85546875" style="28" customWidth="1"/>
    <col min="20" max="20" width="5.7109375" style="28" customWidth="1"/>
    <col min="21" max="21" width="11.28515625" style="28" customWidth="1"/>
    <col min="22" max="22" width="14.7109375" style="28" customWidth="1"/>
    <col min="23" max="23" width="5.7109375" style="28" bestFit="1" customWidth="1"/>
    <col min="24" max="25" width="13.42578125" style="28" bestFit="1" customWidth="1"/>
    <col min="26" max="26" width="6.85546875" style="28" bestFit="1" customWidth="1"/>
    <col min="27" max="27" width="7.85546875" style="28" customWidth="1"/>
    <col min="28" max="16384" width="8.85546875" style="28"/>
  </cols>
  <sheetData>
    <row r="1" spans="1:27" ht="154.5" x14ac:dyDescent="0.25">
      <c r="A1" s="29" t="s">
        <v>35</v>
      </c>
      <c r="B1" s="30"/>
      <c r="C1" s="31" t="s">
        <v>36</v>
      </c>
      <c r="D1" s="31" t="s">
        <v>238</v>
      </c>
      <c r="E1" s="4" t="s">
        <v>37</v>
      </c>
      <c r="F1" s="10" t="s">
        <v>42</v>
      </c>
      <c r="G1" s="4" t="s">
        <v>40</v>
      </c>
      <c r="H1" s="4" t="s">
        <v>39</v>
      </c>
      <c r="I1" s="4" t="s">
        <v>38</v>
      </c>
      <c r="J1" s="10" t="s">
        <v>41</v>
      </c>
      <c r="K1" s="4" t="s">
        <v>43</v>
      </c>
      <c r="L1" s="10" t="s">
        <v>44</v>
      </c>
      <c r="M1" s="4" t="s">
        <v>652</v>
      </c>
      <c r="N1" s="4" t="s">
        <v>653</v>
      </c>
      <c r="O1" s="4" t="s">
        <v>654</v>
      </c>
      <c r="P1" s="10" t="s">
        <v>582</v>
      </c>
      <c r="Q1" s="4" t="s">
        <v>45</v>
      </c>
      <c r="R1" s="4" t="s">
        <v>46</v>
      </c>
      <c r="S1" s="13" t="s">
        <v>48</v>
      </c>
      <c r="T1" s="10" t="s">
        <v>47</v>
      </c>
      <c r="U1" s="4" t="s">
        <v>219</v>
      </c>
      <c r="V1" s="4" t="s">
        <v>220</v>
      </c>
      <c r="W1" s="10" t="s">
        <v>221</v>
      </c>
      <c r="X1" s="4" t="s">
        <v>223</v>
      </c>
      <c r="Y1" s="4" t="s">
        <v>222</v>
      </c>
      <c r="Z1" s="12" t="s">
        <v>615</v>
      </c>
      <c r="AA1" s="12" t="s">
        <v>49</v>
      </c>
    </row>
    <row r="2" spans="1:27" x14ac:dyDescent="0.25">
      <c r="A2" s="9" t="s">
        <v>641</v>
      </c>
      <c r="B2" s="36"/>
      <c r="C2" s="33"/>
      <c r="D2" s="33"/>
      <c r="E2" s="8"/>
      <c r="F2" s="11">
        <v>2</v>
      </c>
      <c r="G2" s="8"/>
      <c r="H2" s="8"/>
      <c r="I2" s="8"/>
      <c r="J2" s="11">
        <v>2</v>
      </c>
      <c r="K2" s="8"/>
      <c r="L2" s="11">
        <v>4</v>
      </c>
      <c r="M2" s="8">
        <v>2</v>
      </c>
      <c r="N2" s="176">
        <v>2</v>
      </c>
      <c r="O2" s="8">
        <v>2</v>
      </c>
      <c r="P2" s="11">
        <v>6</v>
      </c>
      <c r="Q2" s="8"/>
      <c r="R2" s="8"/>
      <c r="S2" s="8"/>
      <c r="T2" s="11">
        <v>4</v>
      </c>
      <c r="U2" s="8"/>
      <c r="V2" s="8"/>
      <c r="W2" s="11">
        <v>2</v>
      </c>
      <c r="X2" s="8"/>
      <c r="Y2" s="8"/>
      <c r="Z2" s="11">
        <f t="shared" ref="Z2:Z8" si="0">F2+J2+L2+P2+T2+W2</f>
        <v>20</v>
      </c>
      <c r="AA2" s="11">
        <v>100</v>
      </c>
    </row>
    <row r="3" spans="1:27" ht="30" customHeight="1" x14ac:dyDescent="0.25">
      <c r="A3" s="172" t="s">
        <v>609</v>
      </c>
      <c r="B3" s="173">
        <v>1</v>
      </c>
      <c r="C3" s="167" t="s">
        <v>225</v>
      </c>
      <c r="D3" s="167" t="s">
        <v>326</v>
      </c>
      <c r="E3" s="129" t="s">
        <v>616</v>
      </c>
      <c r="F3" s="124">
        <f t="shared" ref="F3:F8" si="1">IF(E3="25/26",2,0)</f>
        <v>2</v>
      </c>
      <c r="G3" s="196">
        <v>46</v>
      </c>
      <c r="H3" s="196">
        <v>6</v>
      </c>
      <c r="I3" s="147">
        <v>6</v>
      </c>
      <c r="J3" s="138">
        <f t="shared" ref="J3:J8" si="2">IF(ABS((H3-I3)/I3)&lt;=0.1,2,IF(AND(ABS((H3-I3)/I3)&gt;0.1,ABS((H3-I3)/I3)&lt;=0.2),1,0))</f>
        <v>2</v>
      </c>
      <c r="K3" s="132">
        <v>92.063492063492063</v>
      </c>
      <c r="L3" s="138">
        <f t="shared" ref="L3:L8" si="3">IF(K3&gt;90,4,IF(AND(K3&gt;80,K3&lt;=90),3,IF(AND(K3&gt;=50,K3&lt;=80),2,IF(AND(K3&gt;=10,K3&lt;50),1,0))))</f>
        <v>4</v>
      </c>
      <c r="M3" s="126">
        <v>2</v>
      </c>
      <c r="N3" s="126">
        <v>2</v>
      </c>
      <c r="O3" s="126">
        <v>2</v>
      </c>
      <c r="P3" s="124">
        <f t="shared" ref="P3:P8" si="4">SUM(M3:O3)</f>
        <v>6</v>
      </c>
      <c r="Q3" s="80">
        <v>45</v>
      </c>
      <c r="R3" s="80">
        <v>45</v>
      </c>
      <c r="S3" s="140">
        <f t="shared" ref="S3:S8" si="5">ROUND(R3/Q3*100,0)</f>
        <v>100</v>
      </c>
      <c r="T3" s="138">
        <f t="shared" ref="T3:T8" si="6">IF(S3&gt;90,4,IF(AND(S3&gt;80,S3&lt;=90),3,IF(AND(S3&gt;=50,S3&lt;=80),2,IF(AND(S3&gt;=10,S3&lt;50),1,0))))</f>
        <v>4</v>
      </c>
      <c r="U3" s="196">
        <v>43</v>
      </c>
      <c r="V3" s="196">
        <v>100</v>
      </c>
      <c r="W3" s="124">
        <f t="shared" ref="W3:W8" si="7">IF(V3&gt;=90,2,IF(V3&gt;=80,1,0))</f>
        <v>2</v>
      </c>
      <c r="X3" s="196">
        <v>239</v>
      </c>
      <c r="Y3" s="196">
        <v>1</v>
      </c>
      <c r="Z3" s="128">
        <f t="shared" si="0"/>
        <v>20</v>
      </c>
      <c r="AA3" s="128">
        <f t="shared" ref="AA3:AA8" si="8">ROUND(Z3/$Z$2*100,0)</f>
        <v>100</v>
      </c>
    </row>
    <row r="4" spans="1:27" ht="30" customHeight="1" x14ac:dyDescent="0.25">
      <c r="A4" s="172" t="s">
        <v>609</v>
      </c>
      <c r="B4" s="173">
        <v>5</v>
      </c>
      <c r="C4" s="167" t="s">
        <v>174</v>
      </c>
      <c r="D4" s="167" t="s">
        <v>328</v>
      </c>
      <c r="E4" s="129" t="s">
        <v>616</v>
      </c>
      <c r="F4" s="124">
        <f t="shared" si="1"/>
        <v>2</v>
      </c>
      <c r="G4" s="196">
        <v>67</v>
      </c>
      <c r="H4" s="196">
        <v>3</v>
      </c>
      <c r="I4" s="147">
        <v>3</v>
      </c>
      <c r="J4" s="138">
        <f t="shared" si="2"/>
        <v>2</v>
      </c>
      <c r="K4" s="132">
        <v>95.238095238095227</v>
      </c>
      <c r="L4" s="138">
        <f t="shared" si="3"/>
        <v>4</v>
      </c>
      <c r="M4" s="126">
        <v>2</v>
      </c>
      <c r="N4" s="126">
        <v>2</v>
      </c>
      <c r="O4" s="126">
        <v>2</v>
      </c>
      <c r="P4" s="124">
        <f t="shared" si="4"/>
        <v>6</v>
      </c>
      <c r="Q4" s="80">
        <v>66</v>
      </c>
      <c r="R4" s="80">
        <v>66</v>
      </c>
      <c r="S4" s="140">
        <f t="shared" si="5"/>
        <v>100</v>
      </c>
      <c r="T4" s="138">
        <f t="shared" si="6"/>
        <v>4</v>
      </c>
      <c r="U4" s="211">
        <v>59</v>
      </c>
      <c r="V4" s="211">
        <v>100</v>
      </c>
      <c r="W4" s="124">
        <f t="shared" si="7"/>
        <v>2</v>
      </c>
      <c r="X4" s="211">
        <v>36</v>
      </c>
      <c r="Y4" s="211">
        <v>1</v>
      </c>
      <c r="Z4" s="128">
        <f t="shared" si="0"/>
        <v>20</v>
      </c>
      <c r="AA4" s="128">
        <f t="shared" si="8"/>
        <v>100</v>
      </c>
    </row>
    <row r="5" spans="1:27" ht="30" customHeight="1" x14ac:dyDescent="0.25">
      <c r="A5" s="172" t="s">
        <v>609</v>
      </c>
      <c r="B5" s="173">
        <v>3</v>
      </c>
      <c r="C5" s="167" t="s">
        <v>172</v>
      </c>
      <c r="D5" s="167" t="s">
        <v>329</v>
      </c>
      <c r="E5" s="129" t="s">
        <v>616</v>
      </c>
      <c r="F5" s="124">
        <f t="shared" si="1"/>
        <v>2</v>
      </c>
      <c r="G5" s="196">
        <v>31</v>
      </c>
      <c r="H5" s="196">
        <v>3</v>
      </c>
      <c r="I5" s="147">
        <v>3</v>
      </c>
      <c r="J5" s="138">
        <f t="shared" si="2"/>
        <v>2</v>
      </c>
      <c r="K5" s="132">
        <v>93.650793650793645</v>
      </c>
      <c r="L5" s="138">
        <f t="shared" si="3"/>
        <v>4</v>
      </c>
      <c r="M5" s="126">
        <v>2</v>
      </c>
      <c r="N5" s="126">
        <v>2</v>
      </c>
      <c r="O5" s="126">
        <v>2</v>
      </c>
      <c r="P5" s="124">
        <f t="shared" si="4"/>
        <v>6</v>
      </c>
      <c r="Q5" s="80">
        <v>31</v>
      </c>
      <c r="R5" s="80">
        <v>30</v>
      </c>
      <c r="S5" s="140">
        <f t="shared" si="5"/>
        <v>97</v>
      </c>
      <c r="T5" s="138">
        <f t="shared" si="6"/>
        <v>4</v>
      </c>
      <c r="U5" s="211">
        <v>30</v>
      </c>
      <c r="V5" s="211">
        <v>100</v>
      </c>
      <c r="W5" s="124">
        <f t="shared" si="7"/>
        <v>2</v>
      </c>
      <c r="X5" s="211">
        <v>37</v>
      </c>
      <c r="Y5" s="211">
        <v>1</v>
      </c>
      <c r="Z5" s="128">
        <f t="shared" si="0"/>
        <v>20</v>
      </c>
      <c r="AA5" s="128">
        <f t="shared" si="8"/>
        <v>100</v>
      </c>
    </row>
    <row r="6" spans="1:27" ht="30" customHeight="1" x14ac:dyDescent="0.25">
      <c r="A6" s="172" t="s">
        <v>609</v>
      </c>
      <c r="B6" s="173">
        <v>2</v>
      </c>
      <c r="C6" s="167" t="s">
        <v>173</v>
      </c>
      <c r="D6" s="167" t="s">
        <v>327</v>
      </c>
      <c r="E6" s="129" t="s">
        <v>616</v>
      </c>
      <c r="F6" s="124">
        <f t="shared" si="1"/>
        <v>2</v>
      </c>
      <c r="G6" s="196">
        <v>23</v>
      </c>
      <c r="H6" s="196">
        <v>2</v>
      </c>
      <c r="I6" s="147">
        <v>2</v>
      </c>
      <c r="J6" s="138">
        <f t="shared" si="2"/>
        <v>2</v>
      </c>
      <c r="K6" s="132">
        <v>87.301587301587304</v>
      </c>
      <c r="L6" s="138">
        <f t="shared" si="3"/>
        <v>3</v>
      </c>
      <c r="M6" s="126">
        <v>2</v>
      </c>
      <c r="N6" s="126">
        <v>2</v>
      </c>
      <c r="O6" s="126">
        <v>2</v>
      </c>
      <c r="P6" s="124">
        <f t="shared" si="4"/>
        <v>6</v>
      </c>
      <c r="Q6" s="80">
        <v>23</v>
      </c>
      <c r="R6" s="80">
        <v>22</v>
      </c>
      <c r="S6" s="140">
        <f t="shared" si="5"/>
        <v>96</v>
      </c>
      <c r="T6" s="138">
        <f t="shared" si="6"/>
        <v>4</v>
      </c>
      <c r="U6" s="211">
        <v>20</v>
      </c>
      <c r="V6" s="211">
        <v>100</v>
      </c>
      <c r="W6" s="124">
        <f t="shared" si="7"/>
        <v>2</v>
      </c>
      <c r="X6" s="211">
        <v>48</v>
      </c>
      <c r="Y6" s="211">
        <v>0</v>
      </c>
      <c r="Z6" s="128">
        <f t="shared" si="0"/>
        <v>19</v>
      </c>
      <c r="AA6" s="128">
        <f t="shared" si="8"/>
        <v>95</v>
      </c>
    </row>
    <row r="7" spans="1:27" ht="30" customHeight="1" x14ac:dyDescent="0.25">
      <c r="A7" s="172" t="s">
        <v>609</v>
      </c>
      <c r="B7" s="173">
        <v>6</v>
      </c>
      <c r="C7" s="167" t="s">
        <v>171</v>
      </c>
      <c r="D7" s="167" t="s">
        <v>229</v>
      </c>
      <c r="E7" s="129" t="s">
        <v>616</v>
      </c>
      <c r="F7" s="124">
        <f t="shared" si="1"/>
        <v>2</v>
      </c>
      <c r="G7" s="196">
        <v>103</v>
      </c>
      <c r="H7" s="196">
        <v>7</v>
      </c>
      <c r="I7" s="147">
        <v>7</v>
      </c>
      <c r="J7" s="138">
        <f t="shared" si="2"/>
        <v>2</v>
      </c>
      <c r="K7" s="132">
        <v>92.063492063492063</v>
      </c>
      <c r="L7" s="138">
        <f t="shared" si="3"/>
        <v>4</v>
      </c>
      <c r="M7" s="126">
        <v>1</v>
      </c>
      <c r="N7" s="126">
        <v>2</v>
      </c>
      <c r="O7" s="126">
        <v>1</v>
      </c>
      <c r="P7" s="124">
        <f t="shared" si="4"/>
        <v>4</v>
      </c>
      <c r="Q7" s="80">
        <v>103</v>
      </c>
      <c r="R7" s="80">
        <v>100</v>
      </c>
      <c r="S7" s="140">
        <f t="shared" si="5"/>
        <v>97</v>
      </c>
      <c r="T7" s="138">
        <f t="shared" si="6"/>
        <v>4</v>
      </c>
      <c r="U7" s="211">
        <v>117</v>
      </c>
      <c r="V7" s="211">
        <v>100</v>
      </c>
      <c r="W7" s="124">
        <f t="shared" si="7"/>
        <v>2</v>
      </c>
      <c r="X7" s="211">
        <v>76</v>
      </c>
      <c r="Y7" s="211">
        <v>48</v>
      </c>
      <c r="Z7" s="128">
        <f t="shared" si="0"/>
        <v>18</v>
      </c>
      <c r="AA7" s="128">
        <f t="shared" si="8"/>
        <v>90</v>
      </c>
    </row>
    <row r="8" spans="1:27" ht="30" customHeight="1" x14ac:dyDescent="0.25">
      <c r="A8" s="172" t="s">
        <v>609</v>
      </c>
      <c r="B8" s="173">
        <v>4</v>
      </c>
      <c r="C8" s="167" t="s">
        <v>170</v>
      </c>
      <c r="D8" s="167" t="s">
        <v>228</v>
      </c>
      <c r="E8" s="129" t="s">
        <v>616</v>
      </c>
      <c r="F8" s="124">
        <f t="shared" si="1"/>
        <v>2</v>
      </c>
      <c r="G8" s="196">
        <v>43</v>
      </c>
      <c r="H8" s="196">
        <v>3</v>
      </c>
      <c r="I8" s="147">
        <v>3</v>
      </c>
      <c r="J8" s="138">
        <f t="shared" si="2"/>
        <v>2</v>
      </c>
      <c r="K8" s="132">
        <v>90.476190476190482</v>
      </c>
      <c r="L8" s="138">
        <f t="shared" si="3"/>
        <v>4</v>
      </c>
      <c r="M8" s="126">
        <v>2</v>
      </c>
      <c r="N8" s="126">
        <v>1</v>
      </c>
      <c r="O8" s="126">
        <v>2</v>
      </c>
      <c r="P8" s="124">
        <f t="shared" si="4"/>
        <v>5</v>
      </c>
      <c r="Q8" s="80">
        <v>43</v>
      </c>
      <c r="R8" s="80">
        <v>34</v>
      </c>
      <c r="S8" s="140">
        <f t="shared" si="5"/>
        <v>79</v>
      </c>
      <c r="T8" s="138">
        <f t="shared" si="6"/>
        <v>2</v>
      </c>
      <c r="U8" s="211">
        <v>42</v>
      </c>
      <c r="V8" s="211">
        <v>100</v>
      </c>
      <c r="W8" s="174">
        <f t="shared" si="7"/>
        <v>2</v>
      </c>
      <c r="X8" s="211">
        <v>24</v>
      </c>
      <c r="Y8" s="211">
        <v>1</v>
      </c>
      <c r="Z8" s="128">
        <f t="shared" si="0"/>
        <v>17</v>
      </c>
      <c r="AA8" s="128">
        <f t="shared" si="8"/>
        <v>85</v>
      </c>
    </row>
    <row r="9" spans="1:27" s="55" customFormat="1" ht="22.5" customHeight="1" x14ac:dyDescent="0.25">
      <c r="C9" s="49" t="s">
        <v>51</v>
      </c>
      <c r="D9" s="81"/>
      <c r="F9" s="53"/>
      <c r="G9" s="58">
        <f>SUM(G3:G8)</f>
        <v>313</v>
      </c>
      <c r="H9" s="58">
        <f>SUM(H3:H8)</f>
        <v>24</v>
      </c>
      <c r="I9" s="58">
        <f>SUM(I3:I8)</f>
        <v>24</v>
      </c>
      <c r="J9" s="53"/>
      <c r="K9" s="57"/>
      <c r="L9" s="53"/>
      <c r="M9" s="47"/>
      <c r="N9" s="47"/>
      <c r="O9" s="47"/>
      <c r="P9" s="53"/>
      <c r="T9" s="53"/>
      <c r="U9" s="103"/>
      <c r="V9" s="103"/>
      <c r="Z9" s="54"/>
      <c r="AA9" s="54"/>
    </row>
    <row r="10" spans="1:27" ht="15.75" thickBot="1" x14ac:dyDescent="0.3">
      <c r="M10" s="47"/>
      <c r="N10" s="47"/>
      <c r="O10" s="47"/>
      <c r="U10" s="103"/>
      <c r="V10" s="103"/>
    </row>
    <row r="11" spans="1:27" ht="15.75" thickBot="1" x14ac:dyDescent="0.3">
      <c r="M11" s="94"/>
      <c r="N11" s="94"/>
      <c r="O11" s="94"/>
      <c r="U11" s="103"/>
      <c r="V11" s="230" t="s">
        <v>50</v>
      </c>
      <c r="W11" s="231"/>
      <c r="X11" s="231"/>
      <c r="Y11" s="232"/>
      <c r="Z11" s="34">
        <f>AVERAGE(Z3:Z8)</f>
        <v>19</v>
      </c>
      <c r="AA11" s="35">
        <f>ROUND(Z11/$Z$2*100,0)</f>
        <v>95</v>
      </c>
    </row>
    <row r="12" spans="1:27" x14ac:dyDescent="0.25">
      <c r="M12" s="94"/>
      <c r="N12" s="94"/>
      <c r="O12" s="94"/>
      <c r="U12" s="103"/>
      <c r="V12" s="103"/>
    </row>
    <row r="13" spans="1:27" x14ac:dyDescent="0.25">
      <c r="M13" s="47"/>
      <c r="N13" s="47"/>
      <c r="O13" s="47"/>
      <c r="U13" s="103"/>
      <c r="V13" s="103"/>
    </row>
    <row r="14" spans="1:27" x14ac:dyDescent="0.25">
      <c r="M14" s="47"/>
      <c r="N14" s="47"/>
      <c r="O14" s="47"/>
      <c r="U14" s="103"/>
      <c r="V14" s="103"/>
    </row>
    <row r="15" spans="1:27" x14ac:dyDescent="0.25">
      <c r="U15" s="103"/>
      <c r="V15" s="103"/>
    </row>
    <row r="16" spans="1:27" x14ac:dyDescent="0.25">
      <c r="U16" s="103"/>
      <c r="V16" s="103"/>
    </row>
    <row r="17" spans="21:22" x14ac:dyDescent="0.25">
      <c r="U17" s="103"/>
      <c r="V17" s="103"/>
    </row>
    <row r="18" spans="21:22" x14ac:dyDescent="0.25">
      <c r="U18" s="103"/>
      <c r="V18" s="103"/>
    </row>
  </sheetData>
  <autoFilter ref="A1:AA9">
    <sortState ref="A2:AA9">
      <sortCondition descending="1" ref="AA1:AA9"/>
    </sortState>
  </autoFilter>
  <sortState ref="A1:AA9">
    <sortCondition descending="1" ref="AA3"/>
  </sortState>
  <mergeCells count="1">
    <mergeCell ref="V11:Y11"/>
  </mergeCells>
  <pageMargins left="0.7" right="0.7" top="0.75" bottom="0.75" header="0.3" footer="0.3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7"/>
  <sheetViews>
    <sheetView zoomScale="59" zoomScaleNormal="59" zoomScalePageLayoutView="85" workbookViewId="0">
      <pane xSplit="3" ySplit="2" topLeftCell="D15" activePane="bottomRight" state="frozen"/>
      <selection activeCell="I25" sqref="I25"/>
      <selection pane="topRight" activeCell="I25" sqref="I25"/>
      <selection pane="bottomLeft" activeCell="I25" sqref="I25"/>
      <selection pane="bottomRight" activeCell="AD17" sqref="AD17"/>
    </sheetView>
  </sheetViews>
  <sheetFormatPr defaultColWidth="8.85546875" defaultRowHeight="15" x14ac:dyDescent="0.25"/>
  <cols>
    <col min="1" max="1" width="27.140625" style="28" customWidth="1"/>
    <col min="2" max="2" width="4.28515625" style="28" customWidth="1"/>
    <col min="3" max="3" width="33.85546875" style="28" customWidth="1"/>
    <col min="4" max="4" width="31.140625" style="28" customWidth="1"/>
    <col min="5" max="5" width="15.7109375" style="28" customWidth="1"/>
    <col min="6" max="6" width="5.7109375" style="28" customWidth="1"/>
    <col min="7" max="7" width="14.85546875" style="28" customWidth="1"/>
    <col min="8" max="8" width="12.140625" style="28" customWidth="1"/>
    <col min="9" max="9" width="13.28515625" style="28" customWidth="1"/>
    <col min="10" max="10" width="5.7109375" style="28" customWidth="1"/>
    <col min="11" max="11" width="12.85546875" style="28" customWidth="1"/>
    <col min="12" max="12" width="5.7109375" style="28" customWidth="1"/>
    <col min="13" max="15" width="16.140625" customWidth="1"/>
    <col min="16" max="16" width="5.7109375" style="28" customWidth="1"/>
    <col min="17" max="18" width="15.28515625" style="28" customWidth="1"/>
    <col min="19" max="19" width="9.42578125" style="28" customWidth="1"/>
    <col min="20" max="20" width="5.7109375" style="28" customWidth="1"/>
    <col min="21" max="21" width="12" style="28" customWidth="1"/>
    <col min="22" max="22" width="16.42578125" style="28" customWidth="1"/>
    <col min="23" max="23" width="6" style="28" bestFit="1" customWidth="1"/>
    <col min="24" max="25" width="13.42578125" style="28" bestFit="1" customWidth="1"/>
    <col min="26" max="26" width="6.85546875" style="28" bestFit="1" customWidth="1"/>
    <col min="27" max="27" width="7.42578125" style="28" customWidth="1"/>
    <col min="28" max="16384" width="8.85546875" style="28"/>
  </cols>
  <sheetData>
    <row r="1" spans="1:30" ht="120" x14ac:dyDescent="0.25">
      <c r="A1" s="29" t="s">
        <v>35</v>
      </c>
      <c r="B1" s="30"/>
      <c r="C1" s="31" t="s">
        <v>36</v>
      </c>
      <c r="D1" s="31" t="s">
        <v>238</v>
      </c>
      <c r="E1" s="4" t="s">
        <v>37</v>
      </c>
      <c r="F1" s="10" t="s">
        <v>42</v>
      </c>
      <c r="G1" s="4" t="s">
        <v>40</v>
      </c>
      <c r="H1" s="4" t="s">
        <v>39</v>
      </c>
      <c r="I1" s="4" t="s">
        <v>38</v>
      </c>
      <c r="J1" s="10" t="s">
        <v>41</v>
      </c>
      <c r="K1" s="4" t="s">
        <v>43</v>
      </c>
      <c r="L1" s="10" t="s">
        <v>44</v>
      </c>
      <c r="M1" s="4" t="s">
        <v>652</v>
      </c>
      <c r="N1" s="4" t="s">
        <v>653</v>
      </c>
      <c r="O1" s="4" t="s">
        <v>654</v>
      </c>
      <c r="P1" s="10" t="s">
        <v>582</v>
      </c>
      <c r="Q1" s="4" t="s">
        <v>45</v>
      </c>
      <c r="R1" s="4" t="s">
        <v>46</v>
      </c>
      <c r="S1" s="13" t="s">
        <v>48</v>
      </c>
      <c r="T1" s="10" t="s">
        <v>47</v>
      </c>
      <c r="U1" s="4" t="s">
        <v>219</v>
      </c>
      <c r="V1" s="4" t="s">
        <v>220</v>
      </c>
      <c r="W1" s="10" t="s">
        <v>221</v>
      </c>
      <c r="X1" s="4" t="s">
        <v>223</v>
      </c>
      <c r="Y1" s="4" t="s">
        <v>222</v>
      </c>
      <c r="Z1" s="12" t="s">
        <v>615</v>
      </c>
      <c r="AA1" s="12" t="s">
        <v>49</v>
      </c>
    </row>
    <row r="2" spans="1:30" x14ac:dyDescent="0.25">
      <c r="A2" s="9" t="s">
        <v>641</v>
      </c>
      <c r="B2" s="32"/>
      <c r="C2" s="33"/>
      <c r="D2" s="33"/>
      <c r="E2" s="8"/>
      <c r="F2" s="11">
        <v>2</v>
      </c>
      <c r="G2" s="8"/>
      <c r="H2" s="8"/>
      <c r="I2" s="8"/>
      <c r="J2" s="11">
        <v>2</v>
      </c>
      <c r="K2" s="8"/>
      <c r="L2" s="11">
        <v>4</v>
      </c>
      <c r="M2" s="8">
        <v>2</v>
      </c>
      <c r="N2" s="176">
        <v>2</v>
      </c>
      <c r="O2" s="8">
        <v>2</v>
      </c>
      <c r="P2" s="11">
        <v>6</v>
      </c>
      <c r="Q2" s="8"/>
      <c r="R2" s="8"/>
      <c r="S2" s="8"/>
      <c r="T2" s="11">
        <v>4</v>
      </c>
      <c r="U2" s="8"/>
      <c r="V2" s="8"/>
      <c r="W2" s="11">
        <v>2</v>
      </c>
      <c r="X2" s="8"/>
      <c r="Y2" s="8"/>
      <c r="Z2" s="11">
        <f t="shared" ref="Z2:Z14" si="0">F2+J2+L2+P2+T2+W2</f>
        <v>20</v>
      </c>
      <c r="AA2" s="11">
        <v>100</v>
      </c>
    </row>
    <row r="3" spans="1:30" s="101" customFormat="1" ht="30" customHeight="1" x14ac:dyDescent="0.25">
      <c r="A3" s="169" t="s">
        <v>610</v>
      </c>
      <c r="B3" s="170">
        <v>5</v>
      </c>
      <c r="C3" s="167" t="s">
        <v>176</v>
      </c>
      <c r="D3" s="167" t="s">
        <v>330</v>
      </c>
      <c r="E3" s="129" t="s">
        <v>616</v>
      </c>
      <c r="F3" s="124">
        <f t="shared" ref="F3:F14" si="1">IF(E3="25/26",2,0)</f>
        <v>2</v>
      </c>
      <c r="G3" s="196">
        <v>119</v>
      </c>
      <c r="H3" s="196">
        <v>6</v>
      </c>
      <c r="I3" s="141">
        <v>6</v>
      </c>
      <c r="J3" s="138">
        <f t="shared" ref="J3:J14" si="2">IF(ABS((H3-I3)/I3)&lt;=0.1,2,IF(AND(ABS((H3-I3)/I3)&gt;0.1,ABS((H3-I3)/I3)&lt;=0.2),1,0))</f>
        <v>2</v>
      </c>
      <c r="K3" s="142">
        <v>100</v>
      </c>
      <c r="L3" s="138">
        <f t="shared" ref="L3:L14" si="3">IF(K3&gt;90,4,IF(AND(K3&gt;80,K3&lt;=90),3,IF(AND(K3&gt;=50,K3&lt;=80),2,IF(AND(K3&gt;=10,K3&lt;50),1,0))))</f>
        <v>4</v>
      </c>
      <c r="M3" s="126">
        <v>2</v>
      </c>
      <c r="N3" s="126">
        <v>2</v>
      </c>
      <c r="O3" s="126">
        <v>2</v>
      </c>
      <c r="P3" s="124">
        <f t="shared" ref="P3:P14" si="4">SUM(M3:O3)</f>
        <v>6</v>
      </c>
      <c r="Q3" s="80">
        <v>113</v>
      </c>
      <c r="R3" s="80">
        <v>113</v>
      </c>
      <c r="S3" s="139">
        <f t="shared" ref="S3:S14" si="5">ROUND(R3/Q3*100,0)</f>
        <v>100</v>
      </c>
      <c r="T3" s="138">
        <f t="shared" ref="T3:T14" si="6">IF(S3&gt;90,4,IF(AND(S3&gt;80,S3&lt;=90),3,IF(AND(S3&gt;=50,S3&lt;=80),2,IF(AND(S3&gt;=10,S3&lt;50),1,0))))</f>
        <v>4</v>
      </c>
      <c r="U3" s="196">
        <v>119</v>
      </c>
      <c r="V3" s="196">
        <v>100</v>
      </c>
      <c r="W3" s="124">
        <f t="shared" ref="W3:W14" si="7">IF(V3&gt;=90,2,IF(V3&gt;=80,1,0))</f>
        <v>2</v>
      </c>
      <c r="X3" s="91">
        <v>47</v>
      </c>
      <c r="Y3" s="91">
        <v>12</v>
      </c>
      <c r="Z3" s="128">
        <f t="shared" si="0"/>
        <v>20</v>
      </c>
      <c r="AA3" s="128">
        <f t="shared" ref="AA3:AA14" si="8">ROUND(Z3/$Z$2*100,0)</f>
        <v>100</v>
      </c>
    </row>
    <row r="4" spans="1:30" s="101" customFormat="1" ht="30" customHeight="1" x14ac:dyDescent="0.25">
      <c r="A4" s="169" t="s">
        <v>610</v>
      </c>
      <c r="B4" s="170">
        <v>6</v>
      </c>
      <c r="C4" s="167" t="s">
        <v>181</v>
      </c>
      <c r="D4" s="167" t="s">
        <v>406</v>
      </c>
      <c r="E4" s="129" t="s">
        <v>616</v>
      </c>
      <c r="F4" s="124">
        <f t="shared" si="1"/>
        <v>2</v>
      </c>
      <c r="G4" s="196">
        <v>22</v>
      </c>
      <c r="H4" s="196">
        <v>2</v>
      </c>
      <c r="I4" s="141">
        <v>2</v>
      </c>
      <c r="J4" s="138">
        <f t="shared" si="2"/>
        <v>2</v>
      </c>
      <c r="K4" s="142">
        <v>95.2</v>
      </c>
      <c r="L4" s="138">
        <f t="shared" si="3"/>
        <v>4</v>
      </c>
      <c r="M4" s="126">
        <v>2</v>
      </c>
      <c r="N4" s="126">
        <v>2</v>
      </c>
      <c r="O4" s="126">
        <v>2</v>
      </c>
      <c r="P4" s="124">
        <f t="shared" si="4"/>
        <v>6</v>
      </c>
      <c r="Q4" s="80">
        <v>21</v>
      </c>
      <c r="R4" s="80">
        <v>21</v>
      </c>
      <c r="S4" s="139">
        <f t="shared" si="5"/>
        <v>100</v>
      </c>
      <c r="T4" s="138">
        <f t="shared" si="6"/>
        <v>4</v>
      </c>
      <c r="U4" s="196">
        <v>19</v>
      </c>
      <c r="V4" s="196">
        <v>100</v>
      </c>
      <c r="W4" s="124">
        <f t="shared" si="7"/>
        <v>2</v>
      </c>
      <c r="X4" s="91">
        <v>60</v>
      </c>
      <c r="Y4" s="91">
        <v>0</v>
      </c>
      <c r="Z4" s="128">
        <f t="shared" si="0"/>
        <v>20</v>
      </c>
      <c r="AA4" s="128">
        <f t="shared" si="8"/>
        <v>100</v>
      </c>
      <c r="AC4" s="164"/>
      <c r="AD4" s="165"/>
    </row>
    <row r="5" spans="1:30" s="101" customFormat="1" ht="30" customHeight="1" x14ac:dyDescent="0.25">
      <c r="A5" s="169" t="s">
        <v>610</v>
      </c>
      <c r="B5" s="170">
        <v>9</v>
      </c>
      <c r="C5" s="167" t="s">
        <v>178</v>
      </c>
      <c r="D5" s="167" t="s">
        <v>231</v>
      </c>
      <c r="E5" s="129" t="s">
        <v>616</v>
      </c>
      <c r="F5" s="124">
        <f t="shared" si="1"/>
        <v>2</v>
      </c>
      <c r="G5" s="196">
        <v>94</v>
      </c>
      <c r="H5" s="196">
        <v>6</v>
      </c>
      <c r="I5" s="141">
        <v>6</v>
      </c>
      <c r="J5" s="138">
        <f t="shared" si="2"/>
        <v>2</v>
      </c>
      <c r="K5" s="142">
        <v>95.2</v>
      </c>
      <c r="L5" s="138">
        <f t="shared" si="3"/>
        <v>4</v>
      </c>
      <c r="M5" s="126">
        <v>2</v>
      </c>
      <c r="N5" s="126">
        <v>2</v>
      </c>
      <c r="O5" s="126">
        <v>2</v>
      </c>
      <c r="P5" s="124">
        <f t="shared" si="4"/>
        <v>6</v>
      </c>
      <c r="Q5" s="80">
        <v>94</v>
      </c>
      <c r="R5" s="80">
        <v>94</v>
      </c>
      <c r="S5" s="139">
        <f t="shared" si="5"/>
        <v>100</v>
      </c>
      <c r="T5" s="138">
        <f t="shared" si="6"/>
        <v>4</v>
      </c>
      <c r="U5" s="196">
        <v>87</v>
      </c>
      <c r="V5" s="196">
        <v>100</v>
      </c>
      <c r="W5" s="124">
        <f t="shared" si="7"/>
        <v>2</v>
      </c>
      <c r="X5" s="91">
        <v>84</v>
      </c>
      <c r="Y5" s="91">
        <v>21</v>
      </c>
      <c r="Z5" s="128">
        <f t="shared" si="0"/>
        <v>20</v>
      </c>
      <c r="AA5" s="128">
        <f t="shared" si="8"/>
        <v>100</v>
      </c>
      <c r="AC5" s="164"/>
      <c r="AD5" s="165"/>
    </row>
    <row r="6" spans="1:30" s="101" customFormat="1" ht="30" customHeight="1" x14ac:dyDescent="0.25">
      <c r="A6" s="169" t="s">
        <v>610</v>
      </c>
      <c r="B6" s="170">
        <v>10</v>
      </c>
      <c r="C6" s="167" t="s">
        <v>16</v>
      </c>
      <c r="D6" s="167" t="s">
        <v>254</v>
      </c>
      <c r="E6" s="129" t="s">
        <v>616</v>
      </c>
      <c r="F6" s="124">
        <f t="shared" si="1"/>
        <v>2</v>
      </c>
      <c r="G6" s="196">
        <v>33</v>
      </c>
      <c r="H6" s="196">
        <v>2</v>
      </c>
      <c r="I6" s="141">
        <v>2</v>
      </c>
      <c r="J6" s="138">
        <f t="shared" si="2"/>
        <v>2</v>
      </c>
      <c r="K6" s="142">
        <v>95.2</v>
      </c>
      <c r="L6" s="138">
        <f t="shared" si="3"/>
        <v>4</v>
      </c>
      <c r="M6" s="126">
        <v>2</v>
      </c>
      <c r="N6" s="126">
        <v>2</v>
      </c>
      <c r="O6" s="126">
        <v>2</v>
      </c>
      <c r="P6" s="124">
        <f t="shared" si="4"/>
        <v>6</v>
      </c>
      <c r="Q6" s="80">
        <v>33</v>
      </c>
      <c r="R6" s="80">
        <v>33</v>
      </c>
      <c r="S6" s="139">
        <f t="shared" si="5"/>
        <v>100</v>
      </c>
      <c r="T6" s="138">
        <f t="shared" si="6"/>
        <v>4</v>
      </c>
      <c r="U6" s="196">
        <v>28</v>
      </c>
      <c r="V6" s="196">
        <v>100</v>
      </c>
      <c r="W6" s="124">
        <f t="shared" si="7"/>
        <v>2</v>
      </c>
      <c r="X6" s="91">
        <v>50</v>
      </c>
      <c r="Y6" s="91">
        <v>6</v>
      </c>
      <c r="Z6" s="128">
        <f t="shared" si="0"/>
        <v>20</v>
      </c>
      <c r="AA6" s="128">
        <f t="shared" si="8"/>
        <v>100</v>
      </c>
      <c r="AC6" s="164"/>
      <c r="AD6" s="165"/>
    </row>
    <row r="7" spans="1:30" s="101" customFormat="1" ht="30" customHeight="1" x14ac:dyDescent="0.25">
      <c r="A7" s="169" t="s">
        <v>610</v>
      </c>
      <c r="B7" s="170">
        <v>8</v>
      </c>
      <c r="C7" s="167" t="s">
        <v>177</v>
      </c>
      <c r="D7" s="167" t="s">
        <v>230</v>
      </c>
      <c r="E7" s="129" t="s">
        <v>616</v>
      </c>
      <c r="F7" s="124">
        <f t="shared" si="1"/>
        <v>2</v>
      </c>
      <c r="G7" s="196">
        <v>131</v>
      </c>
      <c r="H7" s="196">
        <v>7</v>
      </c>
      <c r="I7" s="141">
        <v>7</v>
      </c>
      <c r="J7" s="138">
        <f t="shared" si="2"/>
        <v>2</v>
      </c>
      <c r="K7" s="142">
        <v>96.8</v>
      </c>
      <c r="L7" s="138">
        <f t="shared" si="3"/>
        <v>4</v>
      </c>
      <c r="M7" s="126">
        <v>1</v>
      </c>
      <c r="N7" s="126">
        <v>2</v>
      </c>
      <c r="O7" s="126">
        <v>2</v>
      </c>
      <c r="P7" s="124">
        <f t="shared" si="4"/>
        <v>5</v>
      </c>
      <c r="Q7" s="80">
        <v>131</v>
      </c>
      <c r="R7" s="80">
        <v>129</v>
      </c>
      <c r="S7" s="139">
        <f t="shared" si="5"/>
        <v>98</v>
      </c>
      <c r="T7" s="138">
        <f t="shared" si="6"/>
        <v>4</v>
      </c>
      <c r="U7" s="196">
        <v>126</v>
      </c>
      <c r="V7" s="196">
        <v>100</v>
      </c>
      <c r="W7" s="124">
        <f t="shared" si="7"/>
        <v>2</v>
      </c>
      <c r="X7" s="91">
        <v>172</v>
      </c>
      <c r="Y7" s="91">
        <v>3</v>
      </c>
      <c r="Z7" s="128">
        <f t="shared" si="0"/>
        <v>19</v>
      </c>
      <c r="AA7" s="128">
        <f t="shared" si="8"/>
        <v>95</v>
      </c>
      <c r="AC7" s="164"/>
      <c r="AD7" s="165"/>
    </row>
    <row r="8" spans="1:30" s="101" customFormat="1" ht="44.25" customHeight="1" x14ac:dyDescent="0.25">
      <c r="A8" s="169" t="s">
        <v>610</v>
      </c>
      <c r="B8" s="170">
        <v>11</v>
      </c>
      <c r="C8" s="167" t="s">
        <v>180</v>
      </c>
      <c r="D8" s="167" t="s">
        <v>253</v>
      </c>
      <c r="E8" s="129" t="s">
        <v>616</v>
      </c>
      <c r="F8" s="124">
        <f t="shared" si="1"/>
        <v>2</v>
      </c>
      <c r="G8" s="196">
        <v>35</v>
      </c>
      <c r="H8" s="196">
        <v>2</v>
      </c>
      <c r="I8" s="141">
        <v>2</v>
      </c>
      <c r="J8" s="138">
        <f t="shared" si="2"/>
        <v>2</v>
      </c>
      <c r="K8" s="142">
        <v>96.8</v>
      </c>
      <c r="L8" s="138">
        <f t="shared" si="3"/>
        <v>4</v>
      </c>
      <c r="M8" s="126">
        <v>2</v>
      </c>
      <c r="N8" s="126">
        <v>1</v>
      </c>
      <c r="O8" s="126">
        <v>2</v>
      </c>
      <c r="P8" s="124">
        <f t="shared" si="4"/>
        <v>5</v>
      </c>
      <c r="Q8" s="80">
        <v>35</v>
      </c>
      <c r="R8" s="80">
        <v>35</v>
      </c>
      <c r="S8" s="139">
        <f t="shared" si="5"/>
        <v>100</v>
      </c>
      <c r="T8" s="138">
        <f t="shared" si="6"/>
        <v>4</v>
      </c>
      <c r="U8" s="196">
        <v>30</v>
      </c>
      <c r="V8" s="196">
        <v>100</v>
      </c>
      <c r="W8" s="124">
        <f t="shared" si="7"/>
        <v>2</v>
      </c>
      <c r="X8" s="91">
        <v>153</v>
      </c>
      <c r="Y8" s="91">
        <v>1</v>
      </c>
      <c r="Z8" s="128">
        <f t="shared" si="0"/>
        <v>19</v>
      </c>
      <c r="AA8" s="128">
        <f t="shared" si="8"/>
        <v>95</v>
      </c>
      <c r="AC8" s="164"/>
      <c r="AD8" s="165"/>
    </row>
    <row r="9" spans="1:30" s="101" customFormat="1" ht="30" customHeight="1" x14ac:dyDescent="0.25">
      <c r="A9" s="169" t="s">
        <v>610</v>
      </c>
      <c r="B9" s="170">
        <v>12</v>
      </c>
      <c r="C9" s="167" t="s">
        <v>179</v>
      </c>
      <c r="D9" s="167" t="s">
        <v>255</v>
      </c>
      <c r="E9" s="129" t="s">
        <v>616</v>
      </c>
      <c r="F9" s="124">
        <f t="shared" si="1"/>
        <v>2</v>
      </c>
      <c r="G9" s="196">
        <v>16</v>
      </c>
      <c r="H9" s="196">
        <v>1</v>
      </c>
      <c r="I9" s="141">
        <v>1</v>
      </c>
      <c r="J9" s="138">
        <f t="shared" si="2"/>
        <v>2</v>
      </c>
      <c r="K9" s="142">
        <v>92.1</v>
      </c>
      <c r="L9" s="138">
        <f t="shared" si="3"/>
        <v>4</v>
      </c>
      <c r="M9" s="126">
        <v>2</v>
      </c>
      <c r="N9" s="126">
        <v>2</v>
      </c>
      <c r="O9" s="126">
        <v>1</v>
      </c>
      <c r="P9" s="124">
        <f t="shared" si="4"/>
        <v>5</v>
      </c>
      <c r="Q9" s="80">
        <v>15</v>
      </c>
      <c r="R9" s="80">
        <v>14</v>
      </c>
      <c r="S9" s="139">
        <f t="shared" si="5"/>
        <v>93</v>
      </c>
      <c r="T9" s="138">
        <f t="shared" si="6"/>
        <v>4</v>
      </c>
      <c r="U9" s="196">
        <v>15</v>
      </c>
      <c r="V9" s="196">
        <v>100</v>
      </c>
      <c r="W9" s="124">
        <f t="shared" si="7"/>
        <v>2</v>
      </c>
      <c r="X9" s="91">
        <v>18</v>
      </c>
      <c r="Y9" s="91">
        <v>1</v>
      </c>
      <c r="Z9" s="128">
        <f t="shared" si="0"/>
        <v>19</v>
      </c>
      <c r="AA9" s="128">
        <f t="shared" si="8"/>
        <v>95</v>
      </c>
      <c r="AC9" s="164"/>
      <c r="AD9" s="165"/>
    </row>
    <row r="10" spans="1:30" s="101" customFormat="1" ht="30" customHeight="1" x14ac:dyDescent="0.25">
      <c r="A10" s="169" t="s">
        <v>610</v>
      </c>
      <c r="B10" s="170">
        <v>4</v>
      </c>
      <c r="C10" s="167" t="s">
        <v>646</v>
      </c>
      <c r="D10" s="167" t="s">
        <v>639</v>
      </c>
      <c r="E10" s="129" t="s">
        <v>616</v>
      </c>
      <c r="F10" s="124">
        <f t="shared" si="1"/>
        <v>2</v>
      </c>
      <c r="G10" s="196">
        <v>25</v>
      </c>
      <c r="H10" s="196">
        <v>2</v>
      </c>
      <c r="I10" s="141">
        <v>2</v>
      </c>
      <c r="J10" s="138">
        <f t="shared" si="2"/>
        <v>2</v>
      </c>
      <c r="K10" s="142">
        <v>92.1</v>
      </c>
      <c r="L10" s="138">
        <f t="shared" si="3"/>
        <v>4</v>
      </c>
      <c r="M10" s="126">
        <v>2</v>
      </c>
      <c r="N10" s="126">
        <v>2</v>
      </c>
      <c r="O10" s="126">
        <v>2</v>
      </c>
      <c r="P10" s="124">
        <f t="shared" si="4"/>
        <v>6</v>
      </c>
      <c r="Q10" s="80">
        <v>25</v>
      </c>
      <c r="R10" s="80">
        <v>21</v>
      </c>
      <c r="S10" s="139">
        <f t="shared" si="5"/>
        <v>84</v>
      </c>
      <c r="T10" s="138">
        <f t="shared" si="6"/>
        <v>3</v>
      </c>
      <c r="U10" s="196">
        <v>27</v>
      </c>
      <c r="V10" s="196">
        <v>100</v>
      </c>
      <c r="W10" s="124">
        <f t="shared" si="7"/>
        <v>2</v>
      </c>
      <c r="X10" s="91">
        <v>44</v>
      </c>
      <c r="Y10" s="91">
        <v>3</v>
      </c>
      <c r="Z10" s="128">
        <f t="shared" si="0"/>
        <v>19</v>
      </c>
      <c r="AA10" s="128">
        <f t="shared" si="8"/>
        <v>95</v>
      </c>
      <c r="AC10" s="164"/>
      <c r="AD10" s="165"/>
    </row>
    <row r="11" spans="1:30" s="101" customFormat="1" ht="30" customHeight="1" x14ac:dyDescent="0.25">
      <c r="A11" s="169" t="s">
        <v>610</v>
      </c>
      <c r="B11" s="170">
        <v>13</v>
      </c>
      <c r="C11" s="167" t="s">
        <v>182</v>
      </c>
      <c r="D11" s="167" t="s">
        <v>405</v>
      </c>
      <c r="E11" s="129" t="s">
        <v>616</v>
      </c>
      <c r="F11" s="124">
        <f t="shared" si="1"/>
        <v>2</v>
      </c>
      <c r="G11" s="196">
        <v>9</v>
      </c>
      <c r="H11" s="196">
        <v>1</v>
      </c>
      <c r="I11" s="141">
        <v>1</v>
      </c>
      <c r="J11" s="138">
        <f t="shared" si="2"/>
        <v>2</v>
      </c>
      <c r="K11" s="142">
        <v>87.3</v>
      </c>
      <c r="L11" s="138">
        <f t="shared" si="3"/>
        <v>3</v>
      </c>
      <c r="M11" s="126">
        <v>2</v>
      </c>
      <c r="N11" s="126">
        <v>2</v>
      </c>
      <c r="O11" s="126">
        <v>2</v>
      </c>
      <c r="P11" s="124">
        <f t="shared" si="4"/>
        <v>6</v>
      </c>
      <c r="Q11" s="80">
        <v>9</v>
      </c>
      <c r="R11" s="80">
        <v>9</v>
      </c>
      <c r="S11" s="139">
        <f t="shared" si="5"/>
        <v>100</v>
      </c>
      <c r="T11" s="138">
        <f t="shared" si="6"/>
        <v>4</v>
      </c>
      <c r="U11" s="196">
        <v>12</v>
      </c>
      <c r="V11" s="196">
        <v>100</v>
      </c>
      <c r="W11" s="124">
        <f t="shared" si="7"/>
        <v>2</v>
      </c>
      <c r="X11" s="91">
        <v>20</v>
      </c>
      <c r="Y11" s="91">
        <v>0</v>
      </c>
      <c r="Z11" s="128">
        <f t="shared" si="0"/>
        <v>19</v>
      </c>
      <c r="AA11" s="128">
        <f t="shared" si="8"/>
        <v>95</v>
      </c>
      <c r="AC11" s="164"/>
      <c r="AD11" s="165"/>
    </row>
    <row r="12" spans="1:30" s="101" customFormat="1" ht="29.25" customHeight="1" x14ac:dyDescent="0.25">
      <c r="A12" s="169" t="s">
        <v>610</v>
      </c>
      <c r="B12" s="170">
        <v>2</v>
      </c>
      <c r="C12" s="167" t="s">
        <v>429</v>
      </c>
      <c r="D12" s="167" t="s">
        <v>411</v>
      </c>
      <c r="E12" s="129" t="s">
        <v>616</v>
      </c>
      <c r="F12" s="124">
        <f t="shared" si="1"/>
        <v>2</v>
      </c>
      <c r="G12" s="196">
        <v>41</v>
      </c>
      <c r="H12" s="196">
        <v>3</v>
      </c>
      <c r="I12" s="141">
        <v>3</v>
      </c>
      <c r="J12" s="138">
        <f t="shared" si="2"/>
        <v>2</v>
      </c>
      <c r="K12" s="142">
        <v>87.3</v>
      </c>
      <c r="L12" s="138">
        <f t="shared" si="3"/>
        <v>3</v>
      </c>
      <c r="M12" s="126">
        <v>2</v>
      </c>
      <c r="N12" s="126">
        <v>2</v>
      </c>
      <c r="O12" s="126">
        <v>1</v>
      </c>
      <c r="P12" s="124">
        <f t="shared" si="4"/>
        <v>5</v>
      </c>
      <c r="Q12" s="80">
        <v>41</v>
      </c>
      <c r="R12" s="80">
        <v>41</v>
      </c>
      <c r="S12" s="139">
        <f t="shared" si="5"/>
        <v>100</v>
      </c>
      <c r="T12" s="138">
        <f t="shared" si="6"/>
        <v>4</v>
      </c>
      <c r="U12" s="196">
        <v>35</v>
      </c>
      <c r="V12" s="196">
        <v>100</v>
      </c>
      <c r="W12" s="124">
        <f t="shared" si="7"/>
        <v>2</v>
      </c>
      <c r="X12" s="91">
        <v>56</v>
      </c>
      <c r="Y12" s="91">
        <v>4</v>
      </c>
      <c r="Z12" s="128">
        <f t="shared" si="0"/>
        <v>18</v>
      </c>
      <c r="AA12" s="128">
        <f t="shared" si="8"/>
        <v>90</v>
      </c>
      <c r="AC12" s="164"/>
      <c r="AD12" s="165"/>
    </row>
    <row r="13" spans="1:30" s="101" customFormat="1" ht="30" customHeight="1" x14ac:dyDescent="0.25">
      <c r="A13" s="169" t="s">
        <v>610</v>
      </c>
      <c r="B13" s="170">
        <v>1</v>
      </c>
      <c r="C13" s="167" t="s">
        <v>175</v>
      </c>
      <c r="D13" s="167" t="s">
        <v>232</v>
      </c>
      <c r="E13" s="129" t="s">
        <v>616</v>
      </c>
      <c r="F13" s="124">
        <f t="shared" si="1"/>
        <v>2</v>
      </c>
      <c r="G13" s="196">
        <v>133</v>
      </c>
      <c r="H13" s="196">
        <v>8</v>
      </c>
      <c r="I13" s="141">
        <v>8</v>
      </c>
      <c r="J13" s="138">
        <f t="shared" si="2"/>
        <v>2</v>
      </c>
      <c r="K13" s="142">
        <v>98.4</v>
      </c>
      <c r="L13" s="138">
        <f t="shared" si="3"/>
        <v>4</v>
      </c>
      <c r="M13" s="126">
        <v>1</v>
      </c>
      <c r="N13" s="126">
        <v>1</v>
      </c>
      <c r="O13" s="126">
        <v>1</v>
      </c>
      <c r="P13" s="124">
        <f t="shared" si="4"/>
        <v>3</v>
      </c>
      <c r="Q13" s="80">
        <v>135</v>
      </c>
      <c r="R13" s="80">
        <v>135</v>
      </c>
      <c r="S13" s="139">
        <f t="shared" si="5"/>
        <v>100</v>
      </c>
      <c r="T13" s="138">
        <f t="shared" si="6"/>
        <v>4</v>
      </c>
      <c r="U13" s="196">
        <v>132</v>
      </c>
      <c r="V13" s="196">
        <v>100</v>
      </c>
      <c r="W13" s="124">
        <f t="shared" si="7"/>
        <v>2</v>
      </c>
      <c r="X13" s="91">
        <v>39</v>
      </c>
      <c r="Y13" s="91">
        <v>1</v>
      </c>
      <c r="Z13" s="128">
        <f t="shared" si="0"/>
        <v>17</v>
      </c>
      <c r="AA13" s="128">
        <f t="shared" si="8"/>
        <v>85</v>
      </c>
      <c r="AC13" s="164"/>
      <c r="AD13" s="165"/>
    </row>
    <row r="14" spans="1:30" s="101" customFormat="1" ht="45" customHeight="1" x14ac:dyDescent="0.25">
      <c r="A14" s="169" t="s">
        <v>610</v>
      </c>
      <c r="B14" s="170">
        <v>3</v>
      </c>
      <c r="C14" s="167" t="s">
        <v>410</v>
      </c>
      <c r="D14" s="167" t="s">
        <v>409</v>
      </c>
      <c r="E14" s="129" t="s">
        <v>616</v>
      </c>
      <c r="F14" s="124">
        <f t="shared" si="1"/>
        <v>2</v>
      </c>
      <c r="G14" s="196">
        <v>9</v>
      </c>
      <c r="H14" s="196">
        <v>1</v>
      </c>
      <c r="I14" s="141">
        <v>1</v>
      </c>
      <c r="J14" s="138">
        <f t="shared" si="2"/>
        <v>2</v>
      </c>
      <c r="K14" s="142">
        <v>88.9</v>
      </c>
      <c r="L14" s="138">
        <f t="shared" si="3"/>
        <v>3</v>
      </c>
      <c r="M14" s="126">
        <v>1</v>
      </c>
      <c r="N14" s="126">
        <v>1</v>
      </c>
      <c r="O14" s="126">
        <v>1</v>
      </c>
      <c r="P14" s="124">
        <f t="shared" si="4"/>
        <v>3</v>
      </c>
      <c r="Q14" s="80">
        <v>9</v>
      </c>
      <c r="R14" s="80">
        <v>8</v>
      </c>
      <c r="S14" s="139">
        <f t="shared" si="5"/>
        <v>89</v>
      </c>
      <c r="T14" s="138">
        <f t="shared" si="6"/>
        <v>3</v>
      </c>
      <c r="U14" s="196">
        <v>9</v>
      </c>
      <c r="V14" s="196">
        <v>100</v>
      </c>
      <c r="W14" s="124">
        <f t="shared" si="7"/>
        <v>2</v>
      </c>
      <c r="X14" s="91">
        <v>77</v>
      </c>
      <c r="Y14" s="91">
        <v>22</v>
      </c>
      <c r="Z14" s="128">
        <f t="shared" si="0"/>
        <v>15</v>
      </c>
      <c r="AA14" s="128">
        <f t="shared" si="8"/>
        <v>75</v>
      </c>
      <c r="AC14" s="164"/>
      <c r="AD14" s="165"/>
    </row>
    <row r="15" spans="1:30" s="55" customFormat="1" ht="30" customHeight="1" x14ac:dyDescent="0.25">
      <c r="C15" s="49" t="s">
        <v>51</v>
      </c>
      <c r="D15" s="81"/>
      <c r="F15" s="53"/>
      <c r="G15" s="58">
        <f>SUM(G3:G14)</f>
        <v>667</v>
      </c>
      <c r="H15" s="58">
        <f>SUM(H3:H14)</f>
        <v>41</v>
      </c>
      <c r="I15" s="177">
        <f>SUM(I3:I14)</f>
        <v>41</v>
      </c>
      <c r="J15" s="53"/>
      <c r="K15" s="57"/>
      <c r="L15" s="53"/>
      <c r="M15"/>
      <c r="N15"/>
      <c r="O15"/>
      <c r="P15" s="53"/>
      <c r="T15" s="53"/>
      <c r="Z15" s="54"/>
      <c r="AA15" s="54"/>
    </row>
    <row r="16" spans="1:30" ht="15.75" thickBot="1" x14ac:dyDescent="0.3"/>
    <row r="17" spans="22:27" ht="16.5" thickBot="1" x14ac:dyDescent="0.3">
      <c r="V17" s="39" t="s">
        <v>50</v>
      </c>
      <c r="W17" s="40"/>
      <c r="X17" s="40"/>
      <c r="Y17" s="41"/>
      <c r="Z17" s="34">
        <f>AVERAGE(Z3:Z14)</f>
        <v>18.75</v>
      </c>
      <c r="AA17" s="35">
        <f>ROUND(Z17/$Z$2*100,0)</f>
        <v>94</v>
      </c>
    </row>
  </sheetData>
  <autoFilter ref="A1:AA15">
    <sortState ref="A2:AA15">
      <sortCondition descending="1" ref="AA1:AA15"/>
    </sortState>
  </autoFilter>
  <sortState ref="A1:AA15">
    <sortCondition descending="1" ref="AA3"/>
  </sortState>
  <pageMargins left="0.7" right="0.7" top="0.75" bottom="0.75" header="0.3" footer="0.3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AA16"/>
  <sheetViews>
    <sheetView zoomScale="64" zoomScaleNormal="64" zoomScalePageLayoutView="85" workbookViewId="0">
      <pane xSplit="3" ySplit="2" topLeftCell="D6" activePane="bottomRight" state="frozen"/>
      <selection activeCell="I25" sqref="I25"/>
      <selection pane="topRight" activeCell="I25" sqref="I25"/>
      <selection pane="bottomLeft" activeCell="I25" sqref="I25"/>
      <selection pane="bottomRight" activeCell="X27" sqref="X27"/>
    </sheetView>
  </sheetViews>
  <sheetFormatPr defaultColWidth="8.85546875" defaultRowHeight="15" x14ac:dyDescent="0.25"/>
  <cols>
    <col min="1" max="1" width="30" style="28" customWidth="1"/>
    <col min="2" max="2" width="4.85546875" style="28" customWidth="1"/>
    <col min="3" max="4" width="27.42578125" style="28" customWidth="1"/>
    <col min="5" max="5" width="16.28515625" style="28" customWidth="1"/>
    <col min="6" max="6" width="5.7109375" style="28" customWidth="1"/>
    <col min="7" max="7" width="13.85546875" style="28" customWidth="1"/>
    <col min="8" max="8" width="14.5703125" style="28" customWidth="1"/>
    <col min="9" max="9" width="11.42578125" style="28" customWidth="1"/>
    <col min="10" max="10" width="5.7109375" style="28" customWidth="1"/>
    <col min="11" max="11" width="14.28515625" style="28" customWidth="1"/>
    <col min="12" max="12" width="5.7109375" style="28" customWidth="1"/>
    <col min="13" max="15" width="16.140625" customWidth="1"/>
    <col min="16" max="16" width="5.7109375" style="28" customWidth="1"/>
    <col min="17" max="18" width="15.28515625" style="28" customWidth="1"/>
    <col min="19" max="20" width="12" style="28" customWidth="1"/>
    <col min="21" max="21" width="11.28515625" style="28" bestFit="1" customWidth="1"/>
    <col min="22" max="22" width="14.85546875" style="28" customWidth="1"/>
    <col min="23" max="23" width="6.28515625" style="28" bestFit="1" customWidth="1"/>
    <col min="24" max="25" width="13.42578125" style="28" bestFit="1" customWidth="1"/>
    <col min="26" max="26" width="8.42578125" style="28" bestFit="1" customWidth="1"/>
    <col min="27" max="27" width="7" style="28" customWidth="1"/>
    <col min="28" max="16384" width="8.85546875" style="28"/>
  </cols>
  <sheetData>
    <row r="1" spans="1:27" ht="120" x14ac:dyDescent="0.25">
      <c r="A1" s="29" t="s">
        <v>35</v>
      </c>
      <c r="B1" s="30"/>
      <c r="C1" s="31" t="s">
        <v>36</v>
      </c>
      <c r="D1" s="31" t="s">
        <v>238</v>
      </c>
      <c r="E1" s="4" t="s">
        <v>37</v>
      </c>
      <c r="F1" s="10" t="s">
        <v>42</v>
      </c>
      <c r="G1" s="4" t="s">
        <v>40</v>
      </c>
      <c r="H1" s="4" t="s">
        <v>39</v>
      </c>
      <c r="I1" s="4" t="s">
        <v>38</v>
      </c>
      <c r="J1" s="10" t="s">
        <v>41</v>
      </c>
      <c r="K1" s="4" t="s">
        <v>43</v>
      </c>
      <c r="L1" s="10" t="s">
        <v>44</v>
      </c>
      <c r="M1" s="4" t="s">
        <v>652</v>
      </c>
      <c r="N1" s="4" t="s">
        <v>653</v>
      </c>
      <c r="O1" s="4" t="s">
        <v>654</v>
      </c>
      <c r="P1" s="10" t="s">
        <v>582</v>
      </c>
      <c r="Q1" s="4" t="s">
        <v>45</v>
      </c>
      <c r="R1" s="4" t="s">
        <v>46</v>
      </c>
      <c r="S1" s="13" t="s">
        <v>48</v>
      </c>
      <c r="T1" s="10" t="s">
        <v>47</v>
      </c>
      <c r="U1" s="4" t="s">
        <v>219</v>
      </c>
      <c r="V1" s="4" t="s">
        <v>220</v>
      </c>
      <c r="W1" s="10" t="s">
        <v>221</v>
      </c>
      <c r="X1" s="4" t="s">
        <v>223</v>
      </c>
      <c r="Y1" s="4" t="s">
        <v>222</v>
      </c>
      <c r="Z1" s="12" t="s">
        <v>615</v>
      </c>
      <c r="AA1" s="12" t="s">
        <v>49</v>
      </c>
    </row>
    <row r="2" spans="1:27" x14ac:dyDescent="0.25">
      <c r="A2" s="9" t="s">
        <v>641</v>
      </c>
      <c r="B2" s="32"/>
      <c r="C2" s="33"/>
      <c r="D2" s="33"/>
      <c r="E2" s="8"/>
      <c r="F2" s="11">
        <v>2</v>
      </c>
      <c r="G2" s="8"/>
      <c r="H2" s="8"/>
      <c r="I2" s="8"/>
      <c r="J2" s="11">
        <v>2</v>
      </c>
      <c r="K2" s="8"/>
      <c r="L2" s="11">
        <v>4</v>
      </c>
      <c r="M2" s="8">
        <v>2</v>
      </c>
      <c r="N2" s="176">
        <v>2</v>
      </c>
      <c r="O2" s="8">
        <v>2</v>
      </c>
      <c r="P2" s="11">
        <v>6</v>
      </c>
      <c r="Q2" s="8"/>
      <c r="R2" s="8"/>
      <c r="S2" s="8"/>
      <c r="T2" s="11">
        <v>4</v>
      </c>
      <c r="U2" s="8"/>
      <c r="V2" s="8"/>
      <c r="W2" s="11">
        <v>2</v>
      </c>
      <c r="X2" s="8"/>
      <c r="Y2" s="8"/>
      <c r="Z2" s="11">
        <f t="shared" ref="Z2:Z13" si="0">F2+J2+L2+P2+T2+W2</f>
        <v>20</v>
      </c>
      <c r="AA2" s="11">
        <v>100</v>
      </c>
    </row>
    <row r="3" spans="1:27" s="101" customFormat="1" ht="30" customHeight="1" x14ac:dyDescent="0.25">
      <c r="A3" s="169" t="s">
        <v>611</v>
      </c>
      <c r="B3" s="170">
        <v>2</v>
      </c>
      <c r="C3" s="167" t="s">
        <v>184</v>
      </c>
      <c r="D3" s="167" t="s">
        <v>335</v>
      </c>
      <c r="E3" s="195" t="s">
        <v>616</v>
      </c>
      <c r="F3" s="124">
        <f t="shared" ref="F3:F13" si="1">IF(E3="25/26",2,0)</f>
        <v>2</v>
      </c>
      <c r="G3" s="196">
        <v>162</v>
      </c>
      <c r="H3" s="196">
        <v>9</v>
      </c>
      <c r="I3" s="136">
        <v>9</v>
      </c>
      <c r="J3" s="138">
        <f t="shared" ref="J3:J13" si="2">IF(ABS((H3-I3)/I3)&lt;=0.1,2,IF(AND(ABS((H3-I3)/I3)&gt;0.1,ABS((H3-I3)/I3)&lt;=0.2),1,0))</f>
        <v>2</v>
      </c>
      <c r="K3" s="142">
        <v>96.8</v>
      </c>
      <c r="L3" s="138">
        <f t="shared" ref="L3:L13" si="3">IF(K3&gt;90,4,IF(AND(K3&gt;80,K3&lt;=90),3,IF(AND(K3&gt;=50,K3&lt;=80),2,IF(AND(K3&gt;=10,K3&lt;50),1,0))))</f>
        <v>4</v>
      </c>
      <c r="M3" s="213">
        <v>2</v>
      </c>
      <c r="N3" s="213">
        <v>2</v>
      </c>
      <c r="O3" s="213">
        <v>2</v>
      </c>
      <c r="P3" s="124">
        <f t="shared" ref="P3:P13" si="4">SUM(M3:O3)</f>
        <v>6</v>
      </c>
      <c r="Q3" s="198">
        <v>157</v>
      </c>
      <c r="R3" s="198">
        <v>157</v>
      </c>
      <c r="S3" s="139">
        <f t="shared" ref="S3:S13" si="5">ROUND(R3/Q3*100,0)</f>
        <v>100</v>
      </c>
      <c r="T3" s="138">
        <f t="shared" ref="T3:T13" si="6">IF(S3&gt;90,4,IF(AND(S3&gt;80,S3&lt;=90),3,IF(AND(S3&gt;=50,S3&lt;=80),2,IF(AND(S3&gt;=10,S3&lt;50),1,0))))</f>
        <v>4</v>
      </c>
      <c r="U3" s="198">
        <v>186</v>
      </c>
      <c r="V3" s="198">
        <v>100</v>
      </c>
      <c r="W3" s="124">
        <f t="shared" ref="W3:W13" si="7">IF(V3&gt;=90,2,IF(V3&gt;=80,1,0))</f>
        <v>2</v>
      </c>
      <c r="X3" s="198">
        <v>672</v>
      </c>
      <c r="Y3" s="198">
        <v>117</v>
      </c>
      <c r="Z3" s="128">
        <f t="shared" si="0"/>
        <v>20</v>
      </c>
      <c r="AA3" s="128">
        <f t="shared" ref="AA3:AA13" si="8">ROUND(Z3/$Z$2*100,0)</f>
        <v>100</v>
      </c>
    </row>
    <row r="4" spans="1:27" s="101" customFormat="1" ht="30" customHeight="1" x14ac:dyDescent="0.25">
      <c r="A4" s="169" t="s">
        <v>611</v>
      </c>
      <c r="B4" s="170">
        <v>4</v>
      </c>
      <c r="C4" s="167" t="s">
        <v>189</v>
      </c>
      <c r="D4" s="167" t="s">
        <v>331</v>
      </c>
      <c r="E4" s="195" t="s">
        <v>616</v>
      </c>
      <c r="F4" s="124">
        <f t="shared" si="1"/>
        <v>2</v>
      </c>
      <c r="G4" s="196">
        <v>20</v>
      </c>
      <c r="H4" s="196">
        <v>2</v>
      </c>
      <c r="I4" s="136">
        <v>2</v>
      </c>
      <c r="J4" s="138">
        <f t="shared" si="2"/>
        <v>2</v>
      </c>
      <c r="K4" s="142">
        <v>96.8</v>
      </c>
      <c r="L4" s="138">
        <f t="shared" si="3"/>
        <v>4</v>
      </c>
      <c r="M4" s="213">
        <v>2</v>
      </c>
      <c r="N4" s="213">
        <v>2</v>
      </c>
      <c r="O4" s="213">
        <v>2</v>
      </c>
      <c r="P4" s="124">
        <f t="shared" si="4"/>
        <v>6</v>
      </c>
      <c r="Q4" s="198">
        <v>20</v>
      </c>
      <c r="R4" s="198">
        <v>20</v>
      </c>
      <c r="S4" s="139">
        <f t="shared" si="5"/>
        <v>100</v>
      </c>
      <c r="T4" s="138">
        <f t="shared" si="6"/>
        <v>4</v>
      </c>
      <c r="U4" s="198">
        <v>28</v>
      </c>
      <c r="V4" s="198">
        <v>100</v>
      </c>
      <c r="W4" s="124">
        <f t="shared" si="7"/>
        <v>2</v>
      </c>
      <c r="X4" s="198">
        <v>87</v>
      </c>
      <c r="Y4" s="198">
        <v>1</v>
      </c>
      <c r="Z4" s="128">
        <f t="shared" si="0"/>
        <v>20</v>
      </c>
      <c r="AA4" s="128">
        <f t="shared" si="8"/>
        <v>100</v>
      </c>
    </row>
    <row r="5" spans="1:27" s="101" customFormat="1" ht="30" customHeight="1" x14ac:dyDescent="0.25">
      <c r="A5" s="169" t="s">
        <v>611</v>
      </c>
      <c r="B5" s="170">
        <v>5</v>
      </c>
      <c r="C5" s="167" t="s">
        <v>188</v>
      </c>
      <c r="D5" s="167" t="s">
        <v>246</v>
      </c>
      <c r="E5" s="195" t="s">
        <v>616</v>
      </c>
      <c r="F5" s="124">
        <f t="shared" si="1"/>
        <v>2</v>
      </c>
      <c r="G5" s="196">
        <v>22</v>
      </c>
      <c r="H5" s="196">
        <v>2</v>
      </c>
      <c r="I5" s="136">
        <v>2</v>
      </c>
      <c r="J5" s="138">
        <f t="shared" si="2"/>
        <v>2</v>
      </c>
      <c r="K5" s="142">
        <v>98.4</v>
      </c>
      <c r="L5" s="138">
        <f t="shared" si="3"/>
        <v>4</v>
      </c>
      <c r="M5" s="213">
        <v>2</v>
      </c>
      <c r="N5" s="213">
        <v>2</v>
      </c>
      <c r="O5" s="213">
        <v>2</v>
      </c>
      <c r="P5" s="124">
        <f t="shared" si="4"/>
        <v>6</v>
      </c>
      <c r="Q5" s="198">
        <v>22</v>
      </c>
      <c r="R5" s="198">
        <v>22</v>
      </c>
      <c r="S5" s="139">
        <f t="shared" si="5"/>
        <v>100</v>
      </c>
      <c r="T5" s="138">
        <f t="shared" si="6"/>
        <v>4</v>
      </c>
      <c r="U5" s="198">
        <v>33</v>
      </c>
      <c r="V5" s="198">
        <v>100</v>
      </c>
      <c r="W5" s="124">
        <f t="shared" si="7"/>
        <v>2</v>
      </c>
      <c r="X5" s="198">
        <v>48</v>
      </c>
      <c r="Y5" s="198">
        <v>0</v>
      </c>
      <c r="Z5" s="128">
        <f t="shared" si="0"/>
        <v>20</v>
      </c>
      <c r="AA5" s="128">
        <f t="shared" si="8"/>
        <v>100</v>
      </c>
    </row>
    <row r="6" spans="1:27" s="101" customFormat="1" ht="30" customHeight="1" x14ac:dyDescent="0.25">
      <c r="A6" s="169" t="s">
        <v>611</v>
      </c>
      <c r="B6" s="170">
        <v>6</v>
      </c>
      <c r="C6" s="167" t="s">
        <v>187</v>
      </c>
      <c r="D6" s="167" t="s">
        <v>233</v>
      </c>
      <c r="E6" s="195" t="s">
        <v>616</v>
      </c>
      <c r="F6" s="124">
        <f t="shared" si="1"/>
        <v>2</v>
      </c>
      <c r="G6" s="196">
        <v>90</v>
      </c>
      <c r="H6" s="196">
        <v>5</v>
      </c>
      <c r="I6" s="136">
        <v>5</v>
      </c>
      <c r="J6" s="138">
        <f t="shared" si="2"/>
        <v>2</v>
      </c>
      <c r="K6" s="142">
        <v>98.4</v>
      </c>
      <c r="L6" s="138">
        <f t="shared" si="3"/>
        <v>4</v>
      </c>
      <c r="M6" s="213">
        <v>2</v>
      </c>
      <c r="N6" s="213">
        <v>2</v>
      </c>
      <c r="O6" s="213">
        <v>2</v>
      </c>
      <c r="P6" s="124">
        <f t="shared" si="4"/>
        <v>6</v>
      </c>
      <c r="Q6" s="198">
        <v>89</v>
      </c>
      <c r="R6" s="198">
        <v>89</v>
      </c>
      <c r="S6" s="139">
        <f t="shared" si="5"/>
        <v>100</v>
      </c>
      <c r="T6" s="138">
        <f t="shared" si="6"/>
        <v>4</v>
      </c>
      <c r="U6" s="198">
        <v>103</v>
      </c>
      <c r="V6" s="198">
        <v>100</v>
      </c>
      <c r="W6" s="124">
        <f t="shared" si="7"/>
        <v>2</v>
      </c>
      <c r="X6" s="198">
        <v>259</v>
      </c>
      <c r="Y6" s="198">
        <v>4</v>
      </c>
      <c r="Z6" s="128">
        <f t="shared" si="0"/>
        <v>20</v>
      </c>
      <c r="AA6" s="128">
        <f t="shared" si="8"/>
        <v>100</v>
      </c>
    </row>
    <row r="7" spans="1:27" s="101" customFormat="1" ht="30" customHeight="1" x14ac:dyDescent="0.25">
      <c r="A7" s="169" t="s">
        <v>611</v>
      </c>
      <c r="B7" s="170">
        <v>7</v>
      </c>
      <c r="C7" s="167" t="s">
        <v>648</v>
      </c>
      <c r="D7" s="167" t="s">
        <v>647</v>
      </c>
      <c r="E7" s="195" t="s">
        <v>616</v>
      </c>
      <c r="F7" s="124">
        <f t="shared" si="1"/>
        <v>2</v>
      </c>
      <c r="G7" s="196">
        <v>85</v>
      </c>
      <c r="H7" s="196">
        <v>5</v>
      </c>
      <c r="I7" s="136">
        <v>5</v>
      </c>
      <c r="J7" s="138">
        <f t="shared" si="2"/>
        <v>2</v>
      </c>
      <c r="K7" s="142">
        <v>100</v>
      </c>
      <c r="L7" s="138">
        <f t="shared" si="3"/>
        <v>4</v>
      </c>
      <c r="M7" s="213">
        <v>2</v>
      </c>
      <c r="N7" s="213">
        <v>2</v>
      </c>
      <c r="O7" s="213">
        <v>2</v>
      </c>
      <c r="P7" s="124">
        <f t="shared" si="4"/>
        <v>6</v>
      </c>
      <c r="Q7" s="198">
        <v>85</v>
      </c>
      <c r="R7" s="198">
        <v>85</v>
      </c>
      <c r="S7" s="139">
        <f t="shared" si="5"/>
        <v>100</v>
      </c>
      <c r="T7" s="138">
        <f t="shared" si="6"/>
        <v>4</v>
      </c>
      <c r="U7" s="198">
        <v>82</v>
      </c>
      <c r="V7" s="198">
        <v>100</v>
      </c>
      <c r="W7" s="124">
        <f t="shared" si="7"/>
        <v>2</v>
      </c>
      <c r="X7" s="198">
        <v>41</v>
      </c>
      <c r="Y7" s="198">
        <v>1</v>
      </c>
      <c r="Z7" s="128">
        <f t="shared" si="0"/>
        <v>20</v>
      </c>
      <c r="AA7" s="128">
        <f t="shared" si="8"/>
        <v>100</v>
      </c>
    </row>
    <row r="8" spans="1:27" s="101" customFormat="1" ht="30" customHeight="1" x14ac:dyDescent="0.25">
      <c r="A8" s="169" t="s">
        <v>611</v>
      </c>
      <c r="B8" s="170">
        <v>9</v>
      </c>
      <c r="C8" s="167" t="s">
        <v>191</v>
      </c>
      <c r="D8" s="167" t="s">
        <v>333</v>
      </c>
      <c r="E8" s="195" t="s">
        <v>616</v>
      </c>
      <c r="F8" s="124">
        <f t="shared" si="1"/>
        <v>2</v>
      </c>
      <c r="G8" s="196">
        <v>6</v>
      </c>
      <c r="H8" s="196">
        <v>1</v>
      </c>
      <c r="I8" s="136">
        <v>1</v>
      </c>
      <c r="J8" s="138">
        <f t="shared" si="2"/>
        <v>2</v>
      </c>
      <c r="K8" s="142">
        <v>93.7</v>
      </c>
      <c r="L8" s="138">
        <f t="shared" si="3"/>
        <v>4</v>
      </c>
      <c r="M8" s="213">
        <v>2</v>
      </c>
      <c r="N8" s="213">
        <v>2</v>
      </c>
      <c r="O8" s="213">
        <v>2</v>
      </c>
      <c r="P8" s="124">
        <f t="shared" si="4"/>
        <v>6</v>
      </c>
      <c r="Q8" s="198">
        <v>6</v>
      </c>
      <c r="R8" s="198">
        <v>6</v>
      </c>
      <c r="S8" s="139">
        <f t="shared" si="5"/>
        <v>100</v>
      </c>
      <c r="T8" s="138">
        <f t="shared" si="6"/>
        <v>4</v>
      </c>
      <c r="U8" s="198">
        <v>5</v>
      </c>
      <c r="V8" s="198">
        <v>100</v>
      </c>
      <c r="W8" s="124">
        <f t="shared" si="7"/>
        <v>2</v>
      </c>
      <c r="X8" s="198">
        <v>38</v>
      </c>
      <c r="Y8" s="198">
        <v>4</v>
      </c>
      <c r="Z8" s="128">
        <f t="shared" si="0"/>
        <v>20</v>
      </c>
      <c r="AA8" s="128">
        <f t="shared" si="8"/>
        <v>100</v>
      </c>
    </row>
    <row r="9" spans="1:27" s="101" customFormat="1" ht="38.25" customHeight="1" x14ac:dyDescent="0.25">
      <c r="A9" s="169" t="s">
        <v>611</v>
      </c>
      <c r="B9" s="170">
        <v>11</v>
      </c>
      <c r="C9" s="167" t="s">
        <v>190</v>
      </c>
      <c r="D9" s="167" t="s">
        <v>334</v>
      </c>
      <c r="E9" s="195" t="s">
        <v>616</v>
      </c>
      <c r="F9" s="124">
        <f t="shared" si="1"/>
        <v>2</v>
      </c>
      <c r="G9" s="196">
        <v>8</v>
      </c>
      <c r="H9" s="196">
        <v>1</v>
      </c>
      <c r="I9" s="136">
        <v>1</v>
      </c>
      <c r="J9" s="138">
        <f t="shared" si="2"/>
        <v>2</v>
      </c>
      <c r="K9" s="142">
        <v>95.2</v>
      </c>
      <c r="L9" s="138">
        <f t="shared" si="3"/>
        <v>4</v>
      </c>
      <c r="M9" s="213">
        <v>2</v>
      </c>
      <c r="N9" s="213">
        <v>2</v>
      </c>
      <c r="O9" s="213">
        <v>2</v>
      </c>
      <c r="P9" s="124">
        <f t="shared" si="4"/>
        <v>6</v>
      </c>
      <c r="Q9" s="198">
        <v>8</v>
      </c>
      <c r="R9" s="198">
        <v>8</v>
      </c>
      <c r="S9" s="139">
        <f t="shared" si="5"/>
        <v>100</v>
      </c>
      <c r="T9" s="138">
        <f t="shared" si="6"/>
        <v>4</v>
      </c>
      <c r="U9" s="198">
        <v>7</v>
      </c>
      <c r="V9" s="198">
        <v>100</v>
      </c>
      <c r="W9" s="124">
        <f t="shared" si="7"/>
        <v>2</v>
      </c>
      <c r="X9" s="198">
        <v>55</v>
      </c>
      <c r="Y9" s="198">
        <v>1</v>
      </c>
      <c r="Z9" s="128">
        <f t="shared" si="0"/>
        <v>20</v>
      </c>
      <c r="AA9" s="128">
        <f t="shared" si="8"/>
        <v>100</v>
      </c>
    </row>
    <row r="10" spans="1:27" s="101" customFormat="1" ht="30" customHeight="1" x14ac:dyDescent="0.25">
      <c r="A10" s="169" t="s">
        <v>611</v>
      </c>
      <c r="B10" s="170">
        <v>3</v>
      </c>
      <c r="C10" s="167" t="s">
        <v>185</v>
      </c>
      <c r="D10" s="167" t="s">
        <v>248</v>
      </c>
      <c r="E10" s="195" t="s">
        <v>616</v>
      </c>
      <c r="F10" s="124">
        <f t="shared" si="1"/>
        <v>2</v>
      </c>
      <c r="G10" s="196">
        <v>126</v>
      </c>
      <c r="H10" s="196">
        <v>8</v>
      </c>
      <c r="I10" s="136">
        <v>7</v>
      </c>
      <c r="J10" s="138">
        <f t="shared" si="2"/>
        <v>1</v>
      </c>
      <c r="K10" s="142">
        <v>92.1</v>
      </c>
      <c r="L10" s="138">
        <f t="shared" si="3"/>
        <v>4</v>
      </c>
      <c r="M10" s="213">
        <v>2</v>
      </c>
      <c r="N10" s="213">
        <v>2</v>
      </c>
      <c r="O10" s="213">
        <v>2</v>
      </c>
      <c r="P10" s="124">
        <f t="shared" si="4"/>
        <v>6</v>
      </c>
      <c r="Q10" s="198">
        <v>122</v>
      </c>
      <c r="R10" s="198">
        <v>120</v>
      </c>
      <c r="S10" s="139">
        <f t="shared" si="5"/>
        <v>98</v>
      </c>
      <c r="T10" s="138">
        <f t="shared" si="6"/>
        <v>4</v>
      </c>
      <c r="U10" s="198">
        <v>154</v>
      </c>
      <c r="V10" s="198">
        <v>100</v>
      </c>
      <c r="W10" s="124">
        <f t="shared" si="7"/>
        <v>2</v>
      </c>
      <c r="X10" s="198">
        <v>154</v>
      </c>
      <c r="Y10" s="198">
        <v>1</v>
      </c>
      <c r="Z10" s="128">
        <f t="shared" si="0"/>
        <v>19</v>
      </c>
      <c r="AA10" s="128">
        <f t="shared" si="8"/>
        <v>95</v>
      </c>
    </row>
    <row r="11" spans="1:27" s="101" customFormat="1" ht="30" customHeight="1" x14ac:dyDescent="0.25">
      <c r="A11" s="169" t="s">
        <v>611</v>
      </c>
      <c r="B11" s="170">
        <v>10</v>
      </c>
      <c r="C11" s="167" t="s">
        <v>183</v>
      </c>
      <c r="D11" s="167" t="s">
        <v>247</v>
      </c>
      <c r="E11" s="195" t="s">
        <v>616</v>
      </c>
      <c r="F11" s="124">
        <f t="shared" si="1"/>
        <v>2</v>
      </c>
      <c r="G11" s="196">
        <v>101</v>
      </c>
      <c r="H11" s="196">
        <v>8</v>
      </c>
      <c r="I11" s="136">
        <v>8</v>
      </c>
      <c r="J11" s="138">
        <f t="shared" si="2"/>
        <v>2</v>
      </c>
      <c r="K11" s="142">
        <v>100</v>
      </c>
      <c r="L11" s="138">
        <f t="shared" si="3"/>
        <v>4</v>
      </c>
      <c r="M11" s="213">
        <v>2</v>
      </c>
      <c r="N11" s="213">
        <v>2</v>
      </c>
      <c r="O11" s="213">
        <v>1</v>
      </c>
      <c r="P11" s="124">
        <f t="shared" si="4"/>
        <v>5</v>
      </c>
      <c r="Q11" s="198">
        <v>101</v>
      </c>
      <c r="R11" s="198">
        <v>101</v>
      </c>
      <c r="S11" s="139">
        <f t="shared" si="5"/>
        <v>100</v>
      </c>
      <c r="T11" s="138">
        <f t="shared" si="6"/>
        <v>4</v>
      </c>
      <c r="U11" s="198">
        <v>108</v>
      </c>
      <c r="V11" s="198">
        <v>100</v>
      </c>
      <c r="W11" s="124">
        <f t="shared" si="7"/>
        <v>2</v>
      </c>
      <c r="X11" s="198">
        <v>258</v>
      </c>
      <c r="Y11" s="198">
        <v>84</v>
      </c>
      <c r="Z11" s="128">
        <f t="shared" si="0"/>
        <v>19</v>
      </c>
      <c r="AA11" s="128">
        <f t="shared" si="8"/>
        <v>95</v>
      </c>
    </row>
    <row r="12" spans="1:27" s="101" customFormat="1" ht="30" customHeight="1" x14ac:dyDescent="0.25">
      <c r="A12" s="169" t="s">
        <v>611</v>
      </c>
      <c r="B12" s="170">
        <v>8</v>
      </c>
      <c r="C12" s="167" t="s">
        <v>95</v>
      </c>
      <c r="D12" s="167" t="s">
        <v>332</v>
      </c>
      <c r="E12" s="195" t="s">
        <v>616</v>
      </c>
      <c r="F12" s="124">
        <f t="shared" si="1"/>
        <v>2</v>
      </c>
      <c r="G12" s="196">
        <v>123</v>
      </c>
      <c r="H12" s="196">
        <v>9</v>
      </c>
      <c r="I12" s="136">
        <v>8</v>
      </c>
      <c r="J12" s="138">
        <f t="shared" si="2"/>
        <v>1</v>
      </c>
      <c r="K12" s="142">
        <v>93.7</v>
      </c>
      <c r="L12" s="138">
        <f t="shared" si="3"/>
        <v>4</v>
      </c>
      <c r="M12" s="213">
        <v>2</v>
      </c>
      <c r="N12" s="213">
        <v>2</v>
      </c>
      <c r="O12" s="213">
        <v>2</v>
      </c>
      <c r="P12" s="124">
        <f t="shared" si="4"/>
        <v>6</v>
      </c>
      <c r="Q12" s="198">
        <v>114</v>
      </c>
      <c r="R12" s="198">
        <v>108</v>
      </c>
      <c r="S12" s="139">
        <f t="shared" si="5"/>
        <v>95</v>
      </c>
      <c r="T12" s="138">
        <f t="shared" si="6"/>
        <v>4</v>
      </c>
      <c r="U12" s="198">
        <v>126</v>
      </c>
      <c r="V12" s="198">
        <v>100</v>
      </c>
      <c r="W12" s="124">
        <f t="shared" si="7"/>
        <v>2</v>
      </c>
      <c r="X12" s="198">
        <v>375</v>
      </c>
      <c r="Y12" s="198">
        <v>47</v>
      </c>
      <c r="Z12" s="128">
        <f t="shared" si="0"/>
        <v>19</v>
      </c>
      <c r="AA12" s="128">
        <f t="shared" si="8"/>
        <v>95</v>
      </c>
    </row>
    <row r="13" spans="1:27" s="101" customFormat="1" ht="30" customHeight="1" x14ac:dyDescent="0.25">
      <c r="A13" s="169" t="s">
        <v>611</v>
      </c>
      <c r="B13" s="170">
        <v>1</v>
      </c>
      <c r="C13" s="167" t="s">
        <v>186</v>
      </c>
      <c r="D13" s="167" t="s">
        <v>234</v>
      </c>
      <c r="E13" s="195" t="s">
        <v>616</v>
      </c>
      <c r="F13" s="124">
        <f t="shared" si="1"/>
        <v>2</v>
      </c>
      <c r="G13" s="196">
        <v>74</v>
      </c>
      <c r="H13" s="196">
        <v>5</v>
      </c>
      <c r="I13" s="136">
        <v>4</v>
      </c>
      <c r="J13" s="138">
        <f t="shared" si="2"/>
        <v>0</v>
      </c>
      <c r="K13" s="142">
        <v>96.8</v>
      </c>
      <c r="L13" s="138">
        <f t="shared" si="3"/>
        <v>4</v>
      </c>
      <c r="M13" s="213">
        <v>2</v>
      </c>
      <c r="N13" s="213">
        <v>2</v>
      </c>
      <c r="O13" s="213">
        <v>2</v>
      </c>
      <c r="P13" s="124">
        <f t="shared" si="4"/>
        <v>6</v>
      </c>
      <c r="Q13" s="198">
        <v>71</v>
      </c>
      <c r="R13" s="198">
        <v>70</v>
      </c>
      <c r="S13" s="139">
        <f t="shared" si="5"/>
        <v>99</v>
      </c>
      <c r="T13" s="138">
        <f t="shared" si="6"/>
        <v>4</v>
      </c>
      <c r="U13" s="198">
        <v>82</v>
      </c>
      <c r="V13" s="198">
        <v>100</v>
      </c>
      <c r="W13" s="124">
        <f t="shared" si="7"/>
        <v>2</v>
      </c>
      <c r="X13" s="198">
        <v>279</v>
      </c>
      <c r="Y13" s="198">
        <v>1</v>
      </c>
      <c r="Z13" s="128">
        <f t="shared" si="0"/>
        <v>18</v>
      </c>
      <c r="AA13" s="128">
        <f t="shared" si="8"/>
        <v>90</v>
      </c>
    </row>
    <row r="14" spans="1:27" s="55" customFormat="1" ht="30" customHeight="1" x14ac:dyDescent="0.25">
      <c r="C14" s="49" t="s">
        <v>51</v>
      </c>
      <c r="D14" s="81"/>
      <c r="F14" s="53"/>
      <c r="G14" s="56">
        <f>SUM(G3:G13)</f>
        <v>817</v>
      </c>
      <c r="H14" s="58">
        <f>SUM(H3:H13)</f>
        <v>55</v>
      </c>
      <c r="I14" s="58">
        <f>SUM(I3:I13)</f>
        <v>52</v>
      </c>
      <c r="J14" s="53"/>
      <c r="K14" s="57"/>
      <c r="L14" s="53"/>
      <c r="M14"/>
      <c r="N14"/>
      <c r="O14"/>
      <c r="P14" s="53"/>
      <c r="T14" s="53"/>
      <c r="Z14" s="54"/>
      <c r="AA14" s="54"/>
    </row>
    <row r="15" spans="1:27" ht="15.75" thickBot="1" x14ac:dyDescent="0.3"/>
    <row r="16" spans="1:27" ht="16.5" thickBot="1" x14ac:dyDescent="0.3">
      <c r="V16" s="39" t="s">
        <v>50</v>
      </c>
      <c r="W16" s="40"/>
      <c r="X16" s="40"/>
      <c r="Y16" s="41"/>
      <c r="Z16" s="34">
        <f>AVERAGE(Z3:Z13)</f>
        <v>19.545454545454547</v>
      </c>
      <c r="AA16" s="35">
        <f>ROUND(Z16/$Z$2*100,0)</f>
        <v>98</v>
      </c>
    </row>
  </sheetData>
  <autoFilter ref="A1:AA14">
    <sortState ref="A2:AA14">
      <sortCondition descending="1" ref="AA1:AA14"/>
    </sortState>
  </autoFilter>
  <sortState ref="A1:AA14">
    <sortCondition descending="1" ref="AA3"/>
  </sortState>
  <pageMargins left="0.7" right="0.7" top="0.75" bottom="0.75" header="0.3" footer="0.3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AA37"/>
  <sheetViews>
    <sheetView zoomScale="64" zoomScaleNormal="64" zoomScalePageLayoutView="85" workbookViewId="0">
      <pane xSplit="3" ySplit="2" topLeftCell="D9" activePane="bottomRight" state="frozen"/>
      <selection activeCell="I25" sqref="I25"/>
      <selection pane="topRight" activeCell="I25" sqref="I25"/>
      <selection pane="bottomLeft" activeCell="I25" sqref="I25"/>
      <selection pane="bottomRight" activeCell="Y33" sqref="Y33"/>
    </sheetView>
  </sheetViews>
  <sheetFormatPr defaultColWidth="8.85546875" defaultRowHeight="15" x14ac:dyDescent="0.25"/>
  <cols>
    <col min="1" max="1" width="26.42578125" customWidth="1"/>
    <col min="2" max="2" width="4.7109375" customWidth="1"/>
    <col min="3" max="3" width="35.85546875" customWidth="1"/>
    <col min="4" max="4" width="32" customWidth="1"/>
    <col min="5" max="5" width="16.140625" customWidth="1"/>
    <col min="6" max="6" width="5.7109375" customWidth="1"/>
    <col min="7" max="8" width="14.42578125" customWidth="1"/>
    <col min="9" max="9" width="12.42578125" customWidth="1"/>
    <col min="10" max="10" width="5.7109375" customWidth="1"/>
    <col min="11" max="11" width="13.28515625" customWidth="1"/>
    <col min="12" max="12" width="5.7109375" customWidth="1"/>
    <col min="13" max="15" width="14.85546875" customWidth="1"/>
    <col min="16" max="16" width="5.7109375" customWidth="1"/>
    <col min="17" max="17" width="15.42578125" customWidth="1"/>
    <col min="18" max="18" width="14.85546875" customWidth="1"/>
    <col min="19" max="19" width="9.42578125" customWidth="1"/>
    <col min="20" max="20" width="6" customWidth="1"/>
    <col min="21" max="21" width="12.7109375" customWidth="1"/>
    <col min="22" max="22" width="14.5703125" customWidth="1"/>
    <col min="23" max="23" width="6" customWidth="1"/>
    <col min="24" max="24" width="15.42578125" customWidth="1"/>
    <col min="25" max="25" width="14.42578125" customWidth="1"/>
    <col min="26" max="26" width="6.85546875" bestFit="1" customWidth="1"/>
    <col min="27" max="27" width="7.42578125" customWidth="1"/>
  </cols>
  <sheetData>
    <row r="1" spans="1:27" ht="120" x14ac:dyDescent="0.25">
      <c r="A1" s="1" t="s">
        <v>35</v>
      </c>
      <c r="B1" s="2"/>
      <c r="C1" s="3" t="s">
        <v>36</v>
      </c>
      <c r="D1" s="3" t="s">
        <v>238</v>
      </c>
      <c r="E1" s="4" t="s">
        <v>37</v>
      </c>
      <c r="F1" s="10" t="s">
        <v>42</v>
      </c>
      <c r="G1" s="4" t="s">
        <v>40</v>
      </c>
      <c r="H1" s="4" t="s">
        <v>39</v>
      </c>
      <c r="I1" s="4" t="s">
        <v>38</v>
      </c>
      <c r="J1" s="10" t="s">
        <v>41</v>
      </c>
      <c r="K1" s="4" t="s">
        <v>43</v>
      </c>
      <c r="L1" s="10" t="s">
        <v>44</v>
      </c>
      <c r="M1" s="4" t="s">
        <v>652</v>
      </c>
      <c r="N1" s="4" t="s">
        <v>653</v>
      </c>
      <c r="O1" s="4" t="s">
        <v>654</v>
      </c>
      <c r="P1" s="10" t="s">
        <v>582</v>
      </c>
      <c r="Q1" s="4" t="s">
        <v>45</v>
      </c>
      <c r="R1" s="4" t="s">
        <v>46</v>
      </c>
      <c r="S1" s="13" t="s">
        <v>48</v>
      </c>
      <c r="T1" s="10" t="s">
        <v>47</v>
      </c>
      <c r="U1" s="4" t="s">
        <v>219</v>
      </c>
      <c r="V1" s="4" t="s">
        <v>220</v>
      </c>
      <c r="W1" s="10" t="s">
        <v>221</v>
      </c>
      <c r="X1" s="4" t="s">
        <v>223</v>
      </c>
      <c r="Y1" s="4" t="s">
        <v>222</v>
      </c>
      <c r="Z1" s="12" t="s">
        <v>615</v>
      </c>
      <c r="AA1" s="12" t="s">
        <v>49</v>
      </c>
    </row>
    <row r="2" spans="1:27" x14ac:dyDescent="0.25">
      <c r="A2" s="9" t="s">
        <v>641</v>
      </c>
      <c r="B2" s="37"/>
      <c r="C2" s="7"/>
      <c r="D2" s="7"/>
      <c r="E2" s="8"/>
      <c r="F2" s="11">
        <v>2</v>
      </c>
      <c r="G2" s="8"/>
      <c r="H2" s="8"/>
      <c r="I2" s="8"/>
      <c r="J2" s="11">
        <v>2</v>
      </c>
      <c r="K2" s="8"/>
      <c r="L2" s="11">
        <v>4</v>
      </c>
      <c r="M2" s="8">
        <v>2</v>
      </c>
      <c r="N2" s="176">
        <v>2</v>
      </c>
      <c r="O2" s="8">
        <v>2</v>
      </c>
      <c r="P2" s="11">
        <v>6</v>
      </c>
      <c r="Q2" s="8"/>
      <c r="R2" s="8"/>
      <c r="S2" s="8"/>
      <c r="T2" s="11">
        <v>4</v>
      </c>
      <c r="U2" s="8"/>
      <c r="V2" s="8"/>
      <c r="W2" s="11">
        <v>2</v>
      </c>
      <c r="X2" s="8"/>
      <c r="Y2" s="8"/>
      <c r="Z2" s="11">
        <f t="shared" ref="Z2:Z17" si="0">F2+J2+L2+P2+T2+W2</f>
        <v>20</v>
      </c>
      <c r="AA2" s="11">
        <v>100</v>
      </c>
    </row>
    <row r="3" spans="1:27" ht="30" customHeight="1" x14ac:dyDescent="0.25">
      <c r="A3" s="166" t="s">
        <v>612</v>
      </c>
      <c r="B3" s="129">
        <v>1</v>
      </c>
      <c r="C3" s="167" t="s">
        <v>140</v>
      </c>
      <c r="D3" s="167" t="s">
        <v>235</v>
      </c>
      <c r="E3" s="195" t="s">
        <v>616</v>
      </c>
      <c r="F3" s="124">
        <f t="shared" ref="F3:F17" si="1">IF(E3="25/26",2,0)</f>
        <v>2</v>
      </c>
      <c r="G3" s="196">
        <v>53</v>
      </c>
      <c r="H3" s="196">
        <v>5</v>
      </c>
      <c r="I3" s="136">
        <v>5</v>
      </c>
      <c r="J3" s="138">
        <f t="shared" ref="J3:J17" si="2">IF(ABS((H3-I3)/I3)&lt;=0.1,2,IF(AND(ABS((H3-I3)/I3)&gt;0.1,ABS((H3-I3)/I3)&lt;=0.2),1,0))</f>
        <v>2</v>
      </c>
      <c r="K3" s="142">
        <v>96.8</v>
      </c>
      <c r="L3" s="124">
        <f t="shared" ref="L3:L17" si="3">IF(K3&gt;90,4,IF(AND(K3&gt;80,K3&lt;=90),3,IF(AND(K3&gt;=50,K3&lt;=80),2,IF(AND(K3&gt;=10,K3&lt;50),1,0))))</f>
        <v>4</v>
      </c>
      <c r="M3" s="197">
        <v>2</v>
      </c>
      <c r="N3" s="197">
        <v>2</v>
      </c>
      <c r="O3" s="197">
        <v>2</v>
      </c>
      <c r="P3" s="124">
        <f t="shared" ref="P3:P17" si="4">SUM(M3:O3)</f>
        <v>6</v>
      </c>
      <c r="Q3" s="80">
        <v>51</v>
      </c>
      <c r="R3" s="80">
        <v>51</v>
      </c>
      <c r="S3" s="140">
        <f t="shared" ref="S3:S17" si="5">ROUND(R3/Q3*100,0)</f>
        <v>100</v>
      </c>
      <c r="T3" s="124">
        <f t="shared" ref="T3:T17" si="6">IF(S3&gt;90,4,IF(AND(S3&gt;80,S3&lt;=90),3,IF(AND(S3&gt;=50,S3&lt;=80),2,IF(AND(S3&gt;=10,S3&lt;50),1,0))))</f>
        <v>4</v>
      </c>
      <c r="U3" s="196">
        <v>76</v>
      </c>
      <c r="V3" s="196">
        <v>100</v>
      </c>
      <c r="W3" s="124">
        <f t="shared" ref="W3:W17" si="7">IF(V3&gt;=90,2,IF(V3&gt;=80,1,0))</f>
        <v>2</v>
      </c>
      <c r="X3" s="198">
        <v>104</v>
      </c>
      <c r="Y3" s="198">
        <v>0</v>
      </c>
      <c r="Z3" s="128">
        <f t="shared" si="0"/>
        <v>20</v>
      </c>
      <c r="AA3" s="128">
        <f t="shared" ref="AA3:AA17" si="8">ROUND(Z3/$Z$2*100,0)</f>
        <v>100</v>
      </c>
    </row>
    <row r="4" spans="1:27" ht="30" customHeight="1" x14ac:dyDescent="0.25">
      <c r="A4" s="166" t="s">
        <v>612</v>
      </c>
      <c r="B4" s="129">
        <v>7</v>
      </c>
      <c r="C4" s="167" t="s">
        <v>152</v>
      </c>
      <c r="D4" s="167" t="s">
        <v>338</v>
      </c>
      <c r="E4" s="195" t="s">
        <v>616</v>
      </c>
      <c r="F4" s="124">
        <f t="shared" si="1"/>
        <v>2</v>
      </c>
      <c r="G4" s="196">
        <v>35</v>
      </c>
      <c r="H4" s="196">
        <v>2</v>
      </c>
      <c r="I4" s="136">
        <v>2</v>
      </c>
      <c r="J4" s="138">
        <f t="shared" si="2"/>
        <v>2</v>
      </c>
      <c r="K4" s="142">
        <v>96.8</v>
      </c>
      <c r="L4" s="124">
        <f t="shared" si="3"/>
        <v>4</v>
      </c>
      <c r="M4" s="197">
        <v>2</v>
      </c>
      <c r="N4" s="197">
        <v>2</v>
      </c>
      <c r="O4" s="197">
        <v>2</v>
      </c>
      <c r="P4" s="124">
        <f t="shared" si="4"/>
        <v>6</v>
      </c>
      <c r="Q4" s="80">
        <v>35</v>
      </c>
      <c r="R4" s="80">
        <v>35</v>
      </c>
      <c r="S4" s="140">
        <f t="shared" si="5"/>
        <v>100</v>
      </c>
      <c r="T4" s="124">
        <f t="shared" si="6"/>
        <v>4</v>
      </c>
      <c r="U4" s="196">
        <v>39</v>
      </c>
      <c r="V4" s="196">
        <v>100</v>
      </c>
      <c r="W4" s="124">
        <f t="shared" si="7"/>
        <v>2</v>
      </c>
      <c r="X4" s="198">
        <v>113</v>
      </c>
      <c r="Y4" s="198">
        <v>0</v>
      </c>
      <c r="Z4" s="128">
        <f t="shared" si="0"/>
        <v>20</v>
      </c>
      <c r="AA4" s="128">
        <f t="shared" si="8"/>
        <v>100</v>
      </c>
    </row>
    <row r="5" spans="1:27" ht="30" customHeight="1" x14ac:dyDescent="0.25">
      <c r="A5" s="166" t="s">
        <v>612</v>
      </c>
      <c r="B5" s="129">
        <v>9</v>
      </c>
      <c r="C5" s="167" t="s">
        <v>148</v>
      </c>
      <c r="D5" s="167" t="s">
        <v>343</v>
      </c>
      <c r="E5" s="195" t="s">
        <v>616</v>
      </c>
      <c r="F5" s="124">
        <f t="shared" si="1"/>
        <v>2</v>
      </c>
      <c r="G5" s="196">
        <v>157</v>
      </c>
      <c r="H5" s="196">
        <v>10</v>
      </c>
      <c r="I5" s="136">
        <v>10</v>
      </c>
      <c r="J5" s="138">
        <f t="shared" si="2"/>
        <v>2</v>
      </c>
      <c r="K5" s="142">
        <v>93.7</v>
      </c>
      <c r="L5" s="124">
        <f t="shared" si="3"/>
        <v>4</v>
      </c>
      <c r="M5" s="197">
        <v>2</v>
      </c>
      <c r="N5" s="197">
        <v>2</v>
      </c>
      <c r="O5" s="197">
        <v>2</v>
      </c>
      <c r="P5" s="124">
        <f t="shared" si="4"/>
        <v>6</v>
      </c>
      <c r="Q5" s="80">
        <v>155</v>
      </c>
      <c r="R5" s="80">
        <v>154</v>
      </c>
      <c r="S5" s="140">
        <f t="shared" si="5"/>
        <v>99</v>
      </c>
      <c r="T5" s="124">
        <f t="shared" si="6"/>
        <v>4</v>
      </c>
      <c r="U5" s="196">
        <v>150</v>
      </c>
      <c r="V5" s="196">
        <v>100</v>
      </c>
      <c r="W5" s="124">
        <f t="shared" si="7"/>
        <v>2</v>
      </c>
      <c r="X5" s="198">
        <v>75</v>
      </c>
      <c r="Y5" s="198">
        <v>12</v>
      </c>
      <c r="Z5" s="128">
        <f t="shared" si="0"/>
        <v>20</v>
      </c>
      <c r="AA5" s="128">
        <f t="shared" si="8"/>
        <v>100</v>
      </c>
    </row>
    <row r="6" spans="1:27" ht="30" customHeight="1" x14ac:dyDescent="0.25">
      <c r="A6" s="166" t="s">
        <v>612</v>
      </c>
      <c r="B6" s="129">
        <v>12</v>
      </c>
      <c r="C6" s="167" t="s">
        <v>143</v>
      </c>
      <c r="D6" s="167" t="s">
        <v>340</v>
      </c>
      <c r="E6" s="195" t="s">
        <v>616</v>
      </c>
      <c r="F6" s="124">
        <f t="shared" si="1"/>
        <v>2</v>
      </c>
      <c r="G6" s="196">
        <v>94</v>
      </c>
      <c r="H6" s="196">
        <v>5</v>
      </c>
      <c r="I6" s="136">
        <v>5</v>
      </c>
      <c r="J6" s="138">
        <f t="shared" si="2"/>
        <v>2</v>
      </c>
      <c r="K6" s="142">
        <v>92.1</v>
      </c>
      <c r="L6" s="124">
        <f t="shared" si="3"/>
        <v>4</v>
      </c>
      <c r="M6" s="197">
        <v>2</v>
      </c>
      <c r="N6" s="197">
        <v>2</v>
      </c>
      <c r="O6" s="197">
        <v>2</v>
      </c>
      <c r="P6" s="124">
        <f t="shared" si="4"/>
        <v>6</v>
      </c>
      <c r="Q6" s="80">
        <v>94</v>
      </c>
      <c r="R6" s="80">
        <v>94</v>
      </c>
      <c r="S6" s="140">
        <f t="shared" si="5"/>
        <v>100</v>
      </c>
      <c r="T6" s="124">
        <f t="shared" si="6"/>
        <v>4</v>
      </c>
      <c r="U6" s="196">
        <v>116</v>
      </c>
      <c r="V6" s="196">
        <v>100</v>
      </c>
      <c r="W6" s="124">
        <f t="shared" si="7"/>
        <v>2</v>
      </c>
      <c r="X6" s="198">
        <v>109</v>
      </c>
      <c r="Y6" s="198">
        <v>2</v>
      </c>
      <c r="Z6" s="128">
        <f t="shared" si="0"/>
        <v>20</v>
      </c>
      <c r="AA6" s="128">
        <f t="shared" si="8"/>
        <v>100</v>
      </c>
    </row>
    <row r="7" spans="1:27" ht="30" customHeight="1" x14ac:dyDescent="0.25">
      <c r="A7" s="166" t="s">
        <v>612</v>
      </c>
      <c r="B7" s="129">
        <v>14</v>
      </c>
      <c r="C7" s="167" t="s">
        <v>145</v>
      </c>
      <c r="D7" s="167" t="s">
        <v>236</v>
      </c>
      <c r="E7" s="195" t="s">
        <v>616</v>
      </c>
      <c r="F7" s="124">
        <f t="shared" si="1"/>
        <v>2</v>
      </c>
      <c r="G7" s="196">
        <v>89</v>
      </c>
      <c r="H7" s="196">
        <v>5</v>
      </c>
      <c r="I7" s="136">
        <v>5</v>
      </c>
      <c r="J7" s="138">
        <f t="shared" si="2"/>
        <v>2</v>
      </c>
      <c r="K7" s="142">
        <v>95.2</v>
      </c>
      <c r="L7" s="124">
        <f t="shared" si="3"/>
        <v>4</v>
      </c>
      <c r="M7" s="197">
        <v>2</v>
      </c>
      <c r="N7" s="197">
        <v>2</v>
      </c>
      <c r="O7" s="197">
        <v>2</v>
      </c>
      <c r="P7" s="124">
        <f t="shared" si="4"/>
        <v>6</v>
      </c>
      <c r="Q7" s="80">
        <v>87</v>
      </c>
      <c r="R7" s="80">
        <v>86</v>
      </c>
      <c r="S7" s="140">
        <f t="shared" si="5"/>
        <v>99</v>
      </c>
      <c r="T7" s="124">
        <f t="shared" si="6"/>
        <v>4</v>
      </c>
      <c r="U7" s="196">
        <v>91</v>
      </c>
      <c r="V7" s="196">
        <v>100</v>
      </c>
      <c r="W7" s="124">
        <f t="shared" si="7"/>
        <v>2</v>
      </c>
      <c r="X7" s="198">
        <v>227</v>
      </c>
      <c r="Y7" s="198">
        <v>6</v>
      </c>
      <c r="Z7" s="128">
        <f t="shared" si="0"/>
        <v>20</v>
      </c>
      <c r="AA7" s="128">
        <f t="shared" si="8"/>
        <v>100</v>
      </c>
    </row>
    <row r="8" spans="1:27" ht="30" customHeight="1" x14ac:dyDescent="0.25">
      <c r="A8" s="166" t="s">
        <v>612</v>
      </c>
      <c r="B8" s="129">
        <v>2</v>
      </c>
      <c r="C8" s="167" t="s">
        <v>154</v>
      </c>
      <c r="D8" s="167" t="s">
        <v>342</v>
      </c>
      <c r="E8" s="195" t="s">
        <v>616</v>
      </c>
      <c r="F8" s="124">
        <f t="shared" si="1"/>
        <v>2</v>
      </c>
      <c r="G8" s="196">
        <v>7</v>
      </c>
      <c r="H8" s="196">
        <v>1</v>
      </c>
      <c r="I8" s="136">
        <v>1</v>
      </c>
      <c r="J8" s="138">
        <f t="shared" si="2"/>
        <v>2</v>
      </c>
      <c r="K8" s="142">
        <v>88.9</v>
      </c>
      <c r="L8" s="124">
        <f t="shared" si="3"/>
        <v>3</v>
      </c>
      <c r="M8" s="197">
        <v>2</v>
      </c>
      <c r="N8" s="197">
        <v>2</v>
      </c>
      <c r="O8" s="197">
        <v>2</v>
      </c>
      <c r="P8" s="124">
        <f t="shared" si="4"/>
        <v>6</v>
      </c>
      <c r="Q8" s="80">
        <v>4</v>
      </c>
      <c r="R8" s="80">
        <v>4</v>
      </c>
      <c r="S8" s="140">
        <f t="shared" si="5"/>
        <v>100</v>
      </c>
      <c r="T8" s="124">
        <f t="shared" si="6"/>
        <v>4</v>
      </c>
      <c r="U8" s="196">
        <v>7</v>
      </c>
      <c r="V8" s="196">
        <v>100</v>
      </c>
      <c r="W8" s="124">
        <f t="shared" si="7"/>
        <v>2</v>
      </c>
      <c r="X8" s="198">
        <v>83</v>
      </c>
      <c r="Y8" s="198">
        <v>0</v>
      </c>
      <c r="Z8" s="128">
        <f t="shared" si="0"/>
        <v>19</v>
      </c>
      <c r="AA8" s="128">
        <f t="shared" si="8"/>
        <v>95</v>
      </c>
    </row>
    <row r="9" spans="1:27" ht="30" customHeight="1" x14ac:dyDescent="0.25">
      <c r="A9" s="166" t="s">
        <v>612</v>
      </c>
      <c r="B9" s="129">
        <v>3</v>
      </c>
      <c r="C9" s="167" t="s">
        <v>141</v>
      </c>
      <c r="D9" s="167" t="s">
        <v>336</v>
      </c>
      <c r="E9" s="195" t="s">
        <v>616</v>
      </c>
      <c r="F9" s="124">
        <f t="shared" si="1"/>
        <v>2</v>
      </c>
      <c r="G9" s="196">
        <v>165</v>
      </c>
      <c r="H9" s="196">
        <v>9</v>
      </c>
      <c r="I9" s="136">
        <v>9</v>
      </c>
      <c r="J9" s="138">
        <f t="shared" si="2"/>
        <v>2</v>
      </c>
      <c r="K9" s="142">
        <v>90.5</v>
      </c>
      <c r="L9" s="124">
        <f t="shared" si="3"/>
        <v>4</v>
      </c>
      <c r="M9" s="197">
        <v>2</v>
      </c>
      <c r="N9" s="197">
        <v>2</v>
      </c>
      <c r="O9" s="197">
        <v>1</v>
      </c>
      <c r="P9" s="124">
        <f t="shared" si="4"/>
        <v>5</v>
      </c>
      <c r="Q9" s="80">
        <v>159</v>
      </c>
      <c r="R9" s="80">
        <v>154</v>
      </c>
      <c r="S9" s="140">
        <f t="shared" si="5"/>
        <v>97</v>
      </c>
      <c r="T9" s="124">
        <f t="shared" si="6"/>
        <v>4</v>
      </c>
      <c r="U9" s="196">
        <v>187</v>
      </c>
      <c r="V9" s="196">
        <v>100</v>
      </c>
      <c r="W9" s="124">
        <f t="shared" si="7"/>
        <v>2</v>
      </c>
      <c r="X9" s="198">
        <v>130</v>
      </c>
      <c r="Y9" s="198">
        <v>5</v>
      </c>
      <c r="Z9" s="128">
        <f t="shared" si="0"/>
        <v>19</v>
      </c>
      <c r="AA9" s="128">
        <f t="shared" si="8"/>
        <v>95</v>
      </c>
    </row>
    <row r="10" spans="1:27" ht="30" customHeight="1" x14ac:dyDescent="0.25">
      <c r="A10" s="166" t="s">
        <v>612</v>
      </c>
      <c r="B10" s="129">
        <v>6</v>
      </c>
      <c r="C10" s="167" t="s">
        <v>151</v>
      </c>
      <c r="D10" s="167" t="s">
        <v>345</v>
      </c>
      <c r="E10" s="195" t="s">
        <v>616</v>
      </c>
      <c r="F10" s="124">
        <f t="shared" si="1"/>
        <v>2</v>
      </c>
      <c r="G10" s="196">
        <v>30</v>
      </c>
      <c r="H10" s="196">
        <v>2</v>
      </c>
      <c r="I10" s="136">
        <v>2</v>
      </c>
      <c r="J10" s="138">
        <f t="shared" si="2"/>
        <v>2</v>
      </c>
      <c r="K10" s="142">
        <v>96.8</v>
      </c>
      <c r="L10" s="124">
        <f t="shared" si="3"/>
        <v>4</v>
      </c>
      <c r="M10" s="197">
        <v>2</v>
      </c>
      <c r="N10" s="197">
        <v>1</v>
      </c>
      <c r="O10" s="197">
        <v>2</v>
      </c>
      <c r="P10" s="124">
        <f t="shared" si="4"/>
        <v>5</v>
      </c>
      <c r="Q10" s="80">
        <v>29</v>
      </c>
      <c r="R10" s="80">
        <v>28</v>
      </c>
      <c r="S10" s="140">
        <f t="shared" si="5"/>
        <v>97</v>
      </c>
      <c r="T10" s="124">
        <f t="shared" si="6"/>
        <v>4</v>
      </c>
      <c r="U10" s="196">
        <v>32</v>
      </c>
      <c r="V10" s="196">
        <v>100</v>
      </c>
      <c r="W10" s="124">
        <f t="shared" si="7"/>
        <v>2</v>
      </c>
      <c r="X10" s="198">
        <v>31</v>
      </c>
      <c r="Y10" s="198">
        <v>1</v>
      </c>
      <c r="Z10" s="128">
        <f t="shared" si="0"/>
        <v>19</v>
      </c>
      <c r="AA10" s="128">
        <f t="shared" si="8"/>
        <v>95</v>
      </c>
    </row>
    <row r="11" spans="1:27" ht="30" customHeight="1" x14ac:dyDescent="0.25">
      <c r="A11" s="166" t="s">
        <v>612</v>
      </c>
      <c r="B11" s="129">
        <v>8</v>
      </c>
      <c r="C11" s="167" t="s">
        <v>153</v>
      </c>
      <c r="D11" s="167" t="s">
        <v>339</v>
      </c>
      <c r="E11" s="195" t="s">
        <v>616</v>
      </c>
      <c r="F11" s="124">
        <f t="shared" si="1"/>
        <v>2</v>
      </c>
      <c r="G11" s="196">
        <v>50</v>
      </c>
      <c r="H11" s="196">
        <v>3</v>
      </c>
      <c r="I11" s="136">
        <v>3</v>
      </c>
      <c r="J11" s="138">
        <f t="shared" si="2"/>
        <v>2</v>
      </c>
      <c r="K11" s="142">
        <v>93.7</v>
      </c>
      <c r="L11" s="124">
        <f t="shared" si="3"/>
        <v>4</v>
      </c>
      <c r="M11" s="197">
        <v>2</v>
      </c>
      <c r="N11" s="197">
        <v>2</v>
      </c>
      <c r="O11" s="197">
        <v>1</v>
      </c>
      <c r="P11" s="124">
        <f t="shared" si="4"/>
        <v>5</v>
      </c>
      <c r="Q11" s="80">
        <v>49</v>
      </c>
      <c r="R11" s="80">
        <v>49</v>
      </c>
      <c r="S11" s="140">
        <f t="shared" si="5"/>
        <v>100</v>
      </c>
      <c r="T11" s="124">
        <f t="shared" si="6"/>
        <v>4</v>
      </c>
      <c r="U11" s="196">
        <v>45</v>
      </c>
      <c r="V11" s="196">
        <v>100</v>
      </c>
      <c r="W11" s="124">
        <f t="shared" si="7"/>
        <v>2</v>
      </c>
      <c r="X11" s="198">
        <v>54</v>
      </c>
      <c r="Y11" s="198">
        <v>19</v>
      </c>
      <c r="Z11" s="128">
        <f t="shared" si="0"/>
        <v>19</v>
      </c>
      <c r="AA11" s="128">
        <f t="shared" si="8"/>
        <v>95</v>
      </c>
    </row>
    <row r="12" spans="1:27" ht="30" customHeight="1" x14ac:dyDescent="0.25">
      <c r="A12" s="166" t="s">
        <v>612</v>
      </c>
      <c r="B12" s="129">
        <v>10</v>
      </c>
      <c r="C12" s="167" t="s">
        <v>142</v>
      </c>
      <c r="D12" s="167" t="s">
        <v>237</v>
      </c>
      <c r="E12" s="195" t="s">
        <v>616</v>
      </c>
      <c r="F12" s="124">
        <f t="shared" si="1"/>
        <v>2</v>
      </c>
      <c r="G12" s="196">
        <v>233</v>
      </c>
      <c r="H12" s="196">
        <v>11</v>
      </c>
      <c r="I12" s="136">
        <v>11</v>
      </c>
      <c r="J12" s="138">
        <f t="shared" si="2"/>
        <v>2</v>
      </c>
      <c r="K12" s="142">
        <v>90.5</v>
      </c>
      <c r="L12" s="124">
        <f t="shared" si="3"/>
        <v>4</v>
      </c>
      <c r="M12" s="197">
        <v>1</v>
      </c>
      <c r="N12" s="197">
        <v>2</v>
      </c>
      <c r="O12" s="197">
        <v>2</v>
      </c>
      <c r="P12" s="124">
        <f t="shared" si="4"/>
        <v>5</v>
      </c>
      <c r="Q12" s="80">
        <v>227</v>
      </c>
      <c r="R12" s="80">
        <v>225</v>
      </c>
      <c r="S12" s="140">
        <f t="shared" si="5"/>
        <v>99</v>
      </c>
      <c r="T12" s="124">
        <f t="shared" si="6"/>
        <v>4</v>
      </c>
      <c r="U12" s="196">
        <v>281</v>
      </c>
      <c r="V12" s="196">
        <v>100</v>
      </c>
      <c r="W12" s="124">
        <f t="shared" si="7"/>
        <v>2</v>
      </c>
      <c r="X12" s="198">
        <v>399</v>
      </c>
      <c r="Y12" s="198">
        <v>20</v>
      </c>
      <c r="Z12" s="128">
        <f t="shared" si="0"/>
        <v>19</v>
      </c>
      <c r="AA12" s="128">
        <f t="shared" si="8"/>
        <v>95</v>
      </c>
    </row>
    <row r="13" spans="1:27" ht="30" customHeight="1" x14ac:dyDescent="0.25">
      <c r="A13" s="166" t="s">
        <v>612</v>
      </c>
      <c r="B13" s="129">
        <v>11</v>
      </c>
      <c r="C13" s="167" t="s">
        <v>147</v>
      </c>
      <c r="D13" s="167" t="s">
        <v>346</v>
      </c>
      <c r="E13" s="129" t="s">
        <v>616</v>
      </c>
      <c r="F13" s="124">
        <f t="shared" si="1"/>
        <v>2</v>
      </c>
      <c r="G13" s="196">
        <v>170</v>
      </c>
      <c r="H13" s="196">
        <v>9</v>
      </c>
      <c r="I13" s="136">
        <v>9</v>
      </c>
      <c r="J13" s="138">
        <f t="shared" si="2"/>
        <v>2</v>
      </c>
      <c r="K13" s="142">
        <v>87.3</v>
      </c>
      <c r="L13" s="124">
        <f t="shared" si="3"/>
        <v>3</v>
      </c>
      <c r="M13" s="197">
        <v>2</v>
      </c>
      <c r="N13" s="197">
        <v>2</v>
      </c>
      <c r="O13" s="197">
        <v>2</v>
      </c>
      <c r="P13" s="124">
        <f t="shared" si="4"/>
        <v>6</v>
      </c>
      <c r="Q13" s="80">
        <v>165</v>
      </c>
      <c r="R13" s="80">
        <v>165</v>
      </c>
      <c r="S13" s="140">
        <f t="shared" si="5"/>
        <v>100</v>
      </c>
      <c r="T13" s="124">
        <f t="shared" si="6"/>
        <v>4</v>
      </c>
      <c r="U13" s="196">
        <v>217</v>
      </c>
      <c r="V13" s="196">
        <v>100</v>
      </c>
      <c r="W13" s="124">
        <f t="shared" si="7"/>
        <v>2</v>
      </c>
      <c r="X13" s="198">
        <v>178</v>
      </c>
      <c r="Y13" s="198">
        <v>19</v>
      </c>
      <c r="Z13" s="128">
        <f t="shared" si="0"/>
        <v>19</v>
      </c>
      <c r="AA13" s="128">
        <f t="shared" si="8"/>
        <v>95</v>
      </c>
    </row>
    <row r="14" spans="1:27" ht="30" customHeight="1" x14ac:dyDescent="0.25">
      <c r="A14" s="166" t="s">
        <v>612</v>
      </c>
      <c r="B14" s="129">
        <v>15</v>
      </c>
      <c r="C14" s="167" t="s">
        <v>146</v>
      </c>
      <c r="D14" s="167" t="s">
        <v>341</v>
      </c>
      <c r="E14" s="195" t="s">
        <v>616</v>
      </c>
      <c r="F14" s="124">
        <f t="shared" si="1"/>
        <v>2</v>
      </c>
      <c r="G14" s="196">
        <v>63</v>
      </c>
      <c r="H14" s="196">
        <v>3</v>
      </c>
      <c r="I14" s="136">
        <v>3</v>
      </c>
      <c r="J14" s="138">
        <f t="shared" si="2"/>
        <v>2</v>
      </c>
      <c r="K14" s="142">
        <v>95.2</v>
      </c>
      <c r="L14" s="124">
        <f t="shared" si="3"/>
        <v>4</v>
      </c>
      <c r="M14" s="197">
        <v>0</v>
      </c>
      <c r="N14" s="197">
        <v>2</v>
      </c>
      <c r="O14" s="197">
        <v>2</v>
      </c>
      <c r="P14" s="124">
        <f t="shared" si="4"/>
        <v>4</v>
      </c>
      <c r="Q14" s="80">
        <v>62</v>
      </c>
      <c r="R14" s="80">
        <v>61</v>
      </c>
      <c r="S14" s="140">
        <f t="shared" si="5"/>
        <v>98</v>
      </c>
      <c r="T14" s="124">
        <f t="shared" si="6"/>
        <v>4</v>
      </c>
      <c r="U14" s="196">
        <v>59</v>
      </c>
      <c r="V14" s="196">
        <v>100</v>
      </c>
      <c r="W14" s="124">
        <f t="shared" si="7"/>
        <v>2</v>
      </c>
      <c r="X14" s="198">
        <v>84</v>
      </c>
      <c r="Y14" s="198">
        <v>1</v>
      </c>
      <c r="Z14" s="128">
        <f t="shared" si="0"/>
        <v>18</v>
      </c>
      <c r="AA14" s="128">
        <f t="shared" si="8"/>
        <v>90</v>
      </c>
    </row>
    <row r="15" spans="1:27" ht="30" customHeight="1" x14ac:dyDescent="0.25">
      <c r="A15" s="166" t="s">
        <v>612</v>
      </c>
      <c r="B15" s="129">
        <v>5</v>
      </c>
      <c r="C15" s="167" t="s">
        <v>150</v>
      </c>
      <c r="D15" s="167" t="s">
        <v>347</v>
      </c>
      <c r="E15" s="195" t="s">
        <v>616</v>
      </c>
      <c r="F15" s="124">
        <f t="shared" si="1"/>
        <v>2</v>
      </c>
      <c r="G15" s="196">
        <v>36</v>
      </c>
      <c r="H15" s="196">
        <v>2</v>
      </c>
      <c r="I15" s="136">
        <v>2</v>
      </c>
      <c r="J15" s="138">
        <f t="shared" si="2"/>
        <v>2</v>
      </c>
      <c r="K15" s="142">
        <v>87.3</v>
      </c>
      <c r="L15" s="124">
        <f t="shared" si="3"/>
        <v>3</v>
      </c>
      <c r="M15" s="197">
        <v>1</v>
      </c>
      <c r="N15" s="197">
        <v>2</v>
      </c>
      <c r="O15" s="197">
        <v>1</v>
      </c>
      <c r="P15" s="124">
        <f t="shared" si="4"/>
        <v>4</v>
      </c>
      <c r="Q15" s="80">
        <v>35</v>
      </c>
      <c r="R15" s="80">
        <v>35</v>
      </c>
      <c r="S15" s="140">
        <f t="shared" si="5"/>
        <v>100</v>
      </c>
      <c r="T15" s="124">
        <f t="shared" si="6"/>
        <v>4</v>
      </c>
      <c r="U15" s="196">
        <v>44</v>
      </c>
      <c r="V15" s="196">
        <v>100</v>
      </c>
      <c r="W15" s="124">
        <f t="shared" si="7"/>
        <v>2</v>
      </c>
      <c r="X15" s="198">
        <v>22</v>
      </c>
      <c r="Y15" s="198">
        <v>1</v>
      </c>
      <c r="Z15" s="128">
        <f t="shared" si="0"/>
        <v>17</v>
      </c>
      <c r="AA15" s="128">
        <f t="shared" si="8"/>
        <v>85</v>
      </c>
    </row>
    <row r="16" spans="1:27" ht="30" customHeight="1" x14ac:dyDescent="0.25">
      <c r="A16" s="166" t="s">
        <v>612</v>
      </c>
      <c r="B16" s="129">
        <v>13</v>
      </c>
      <c r="C16" s="167" t="s">
        <v>144</v>
      </c>
      <c r="D16" s="167" t="s">
        <v>344</v>
      </c>
      <c r="E16" s="195" t="s">
        <v>616</v>
      </c>
      <c r="F16" s="124">
        <f t="shared" si="1"/>
        <v>2</v>
      </c>
      <c r="G16" s="196">
        <v>188</v>
      </c>
      <c r="H16" s="196">
        <v>11</v>
      </c>
      <c r="I16" s="136">
        <v>11</v>
      </c>
      <c r="J16" s="138">
        <f t="shared" si="2"/>
        <v>2</v>
      </c>
      <c r="K16" s="142">
        <v>93.7</v>
      </c>
      <c r="L16" s="124">
        <f t="shared" si="3"/>
        <v>4</v>
      </c>
      <c r="M16" s="197">
        <v>1</v>
      </c>
      <c r="N16" s="197">
        <v>1</v>
      </c>
      <c r="O16" s="197">
        <v>1</v>
      </c>
      <c r="P16" s="124">
        <f t="shared" si="4"/>
        <v>3</v>
      </c>
      <c r="Q16" s="80">
        <v>177</v>
      </c>
      <c r="R16" s="80">
        <v>177</v>
      </c>
      <c r="S16" s="140">
        <f t="shared" si="5"/>
        <v>100</v>
      </c>
      <c r="T16" s="124">
        <f t="shared" si="6"/>
        <v>4</v>
      </c>
      <c r="U16" s="196">
        <v>192</v>
      </c>
      <c r="V16" s="196">
        <v>100</v>
      </c>
      <c r="W16" s="124">
        <f t="shared" si="7"/>
        <v>2</v>
      </c>
      <c r="X16" s="198">
        <v>100</v>
      </c>
      <c r="Y16" s="198">
        <v>54</v>
      </c>
      <c r="Z16" s="128">
        <f t="shared" si="0"/>
        <v>17</v>
      </c>
      <c r="AA16" s="128">
        <f t="shared" si="8"/>
        <v>85</v>
      </c>
    </row>
    <row r="17" spans="1:27" ht="30" customHeight="1" x14ac:dyDescent="0.25">
      <c r="A17" s="166" t="s">
        <v>612</v>
      </c>
      <c r="B17" s="129">
        <v>4</v>
      </c>
      <c r="C17" s="167" t="s">
        <v>149</v>
      </c>
      <c r="D17" s="167" t="s">
        <v>337</v>
      </c>
      <c r="E17" s="195" t="s">
        <v>616</v>
      </c>
      <c r="F17" s="124">
        <f t="shared" si="1"/>
        <v>2</v>
      </c>
      <c r="G17" s="196">
        <v>56</v>
      </c>
      <c r="H17" s="196">
        <v>3</v>
      </c>
      <c r="I17" s="136">
        <v>3</v>
      </c>
      <c r="J17" s="138">
        <f t="shared" si="2"/>
        <v>2</v>
      </c>
      <c r="K17" s="142">
        <v>95.2</v>
      </c>
      <c r="L17" s="124">
        <f t="shared" si="3"/>
        <v>4</v>
      </c>
      <c r="M17" s="197">
        <v>1</v>
      </c>
      <c r="N17" s="197">
        <v>1</v>
      </c>
      <c r="O17" s="197">
        <v>1</v>
      </c>
      <c r="P17" s="124">
        <f t="shared" si="4"/>
        <v>3</v>
      </c>
      <c r="Q17" s="80">
        <v>54</v>
      </c>
      <c r="R17" s="80">
        <v>54</v>
      </c>
      <c r="S17" s="140">
        <f t="shared" si="5"/>
        <v>100</v>
      </c>
      <c r="T17" s="124">
        <f t="shared" si="6"/>
        <v>4</v>
      </c>
      <c r="U17" s="196">
        <v>53</v>
      </c>
      <c r="V17" s="196">
        <v>100</v>
      </c>
      <c r="W17" s="124">
        <f t="shared" si="7"/>
        <v>2</v>
      </c>
      <c r="X17" s="198">
        <v>109</v>
      </c>
      <c r="Y17" s="198">
        <v>0</v>
      </c>
      <c r="Z17" s="128">
        <f t="shared" si="0"/>
        <v>17</v>
      </c>
      <c r="AA17" s="128">
        <f t="shared" si="8"/>
        <v>85</v>
      </c>
    </row>
    <row r="18" spans="1:27" s="48" customFormat="1" x14ac:dyDescent="0.25">
      <c r="C18" s="49" t="s">
        <v>51</v>
      </c>
      <c r="D18" s="81"/>
      <c r="F18" s="16"/>
      <c r="G18" s="52">
        <f>SUM(G3:G17)</f>
        <v>1426</v>
      </c>
      <c r="H18" s="52">
        <f>SUM(H3:H17)</f>
        <v>81</v>
      </c>
      <c r="I18" s="52">
        <f>SUM(I3:I17)</f>
        <v>81</v>
      </c>
      <c r="J18" s="16"/>
      <c r="K18" s="51"/>
      <c r="L18" s="16"/>
      <c r="M18"/>
      <c r="N18"/>
      <c r="O18"/>
      <c r="P18" s="16"/>
      <c r="T18" s="16"/>
      <c r="Z18" s="17"/>
      <c r="AA18" s="17"/>
    </row>
    <row r="19" spans="1:27" ht="15.75" thickBot="1" x14ac:dyDescent="0.3"/>
    <row r="20" spans="1:27" ht="16.5" thickBot="1" x14ac:dyDescent="0.3">
      <c r="V20" s="39" t="s">
        <v>50</v>
      </c>
      <c r="W20" s="40"/>
      <c r="X20" s="40"/>
      <c r="Y20" s="41"/>
      <c r="Z20" s="14">
        <f>AVERAGE(Z3:Z17)</f>
        <v>18.866666666666667</v>
      </c>
      <c r="AA20" s="15">
        <f>ROUND(Z20/$Z$2*100,0)</f>
        <v>94</v>
      </c>
    </row>
    <row r="22" spans="1:27" x14ac:dyDescent="0.25">
      <c r="D22" s="79"/>
      <c r="E22" s="89"/>
    </row>
    <row r="23" spans="1:27" x14ac:dyDescent="0.25">
      <c r="D23" s="79"/>
      <c r="E23" s="89"/>
    </row>
    <row r="24" spans="1:27" x14ac:dyDescent="0.25">
      <c r="D24" s="79"/>
      <c r="E24" s="89"/>
    </row>
    <row r="25" spans="1:27" x14ac:dyDescent="0.25">
      <c r="D25" s="79"/>
      <c r="E25" s="89"/>
    </row>
    <row r="26" spans="1:27" x14ac:dyDescent="0.25">
      <c r="D26" s="79"/>
      <c r="E26" s="89"/>
    </row>
    <row r="27" spans="1:27" x14ac:dyDescent="0.25">
      <c r="D27" s="79"/>
      <c r="E27" s="89"/>
    </row>
    <row r="28" spans="1:27" x14ac:dyDescent="0.25">
      <c r="D28" s="79"/>
      <c r="E28" s="89"/>
    </row>
    <row r="29" spans="1:27" x14ac:dyDescent="0.25">
      <c r="D29" s="79"/>
      <c r="E29" s="89"/>
    </row>
    <row r="30" spans="1:27" x14ac:dyDescent="0.25">
      <c r="D30" s="79"/>
      <c r="E30" s="89"/>
    </row>
    <row r="31" spans="1:27" x14ac:dyDescent="0.25">
      <c r="D31" s="79"/>
      <c r="E31" s="89"/>
    </row>
    <row r="32" spans="1:27" x14ac:dyDescent="0.25">
      <c r="D32" s="79"/>
      <c r="E32" s="89"/>
    </row>
    <row r="33" spans="4:5" x14ac:dyDescent="0.25">
      <c r="D33" s="79"/>
      <c r="E33" s="89"/>
    </row>
    <row r="34" spans="4:5" x14ac:dyDescent="0.25">
      <c r="D34" s="79"/>
      <c r="E34" s="89"/>
    </row>
    <row r="35" spans="4:5" x14ac:dyDescent="0.25">
      <c r="D35" s="79"/>
      <c r="E35" s="89"/>
    </row>
    <row r="36" spans="4:5" x14ac:dyDescent="0.25">
      <c r="D36" s="79"/>
      <c r="E36" s="89"/>
    </row>
    <row r="37" spans="4:5" x14ac:dyDescent="0.25">
      <c r="D37" s="79"/>
      <c r="E37" s="89"/>
    </row>
  </sheetData>
  <autoFilter ref="A1:AA18">
    <sortState ref="A2:AA18">
      <sortCondition descending="1" ref="AA1:AA18"/>
    </sortState>
  </autoFilter>
  <sortState ref="A1:AA18">
    <sortCondition descending="1" ref="AA3"/>
  </sortState>
  <pageMargins left="0.7" right="0.7" top="0.75" bottom="0.75" header="0.3" footer="0.3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AA20"/>
  <sheetViews>
    <sheetView zoomScale="64" zoomScaleNormal="64" zoomScalePageLayoutView="85" workbookViewId="0">
      <pane xSplit="3" ySplit="2" topLeftCell="E3" activePane="bottomRight" state="frozen"/>
      <selection activeCell="I25" sqref="I25"/>
      <selection pane="topRight" activeCell="I25" sqref="I25"/>
      <selection pane="bottomLeft" activeCell="I25" sqref="I25"/>
      <selection pane="bottomRight" activeCell="I27" sqref="I27"/>
    </sheetView>
  </sheetViews>
  <sheetFormatPr defaultColWidth="8.85546875" defaultRowHeight="15" x14ac:dyDescent="0.25"/>
  <cols>
    <col min="1" max="1" width="35.42578125" style="28" customWidth="1"/>
    <col min="2" max="2" width="4.85546875" style="28" customWidth="1"/>
    <col min="3" max="3" width="32.28515625" style="28" customWidth="1"/>
    <col min="4" max="4" width="29.140625" style="28" customWidth="1"/>
    <col min="5" max="5" width="16.28515625" style="28" customWidth="1"/>
    <col min="6" max="6" width="7.85546875" style="28" customWidth="1"/>
    <col min="7" max="7" width="15.42578125" style="28" customWidth="1"/>
    <col min="8" max="8" width="12.42578125" style="28" customWidth="1"/>
    <col min="9" max="9" width="14.42578125" style="28" customWidth="1"/>
    <col min="10" max="10" width="7.42578125" style="28" customWidth="1"/>
    <col min="11" max="11" width="12.42578125" style="28" customWidth="1"/>
    <col min="12" max="12" width="8" style="28" customWidth="1"/>
    <col min="13" max="15" width="16.140625" customWidth="1"/>
    <col min="16" max="16" width="6.85546875" style="28" customWidth="1"/>
    <col min="17" max="17" width="16.42578125" style="28" customWidth="1"/>
    <col min="18" max="18" width="16.28515625" style="28" customWidth="1"/>
    <col min="19" max="19" width="9" style="28" customWidth="1"/>
    <col min="20" max="20" width="7.28515625" style="28" customWidth="1"/>
    <col min="21" max="21" width="12.42578125" style="28" customWidth="1"/>
    <col min="22" max="22" width="18" style="28" customWidth="1"/>
    <col min="23" max="23" width="7.42578125" style="28" customWidth="1"/>
    <col min="24" max="24" width="12.85546875" style="28" customWidth="1"/>
    <col min="25" max="25" width="15.42578125" style="28" customWidth="1"/>
    <col min="26" max="26" width="9" style="28" customWidth="1"/>
    <col min="27" max="27" width="9.140625" style="28" customWidth="1"/>
    <col min="28" max="16384" width="8.85546875" style="28"/>
  </cols>
  <sheetData>
    <row r="1" spans="1:27" ht="154.5" x14ac:dyDescent="0.25">
      <c r="A1" s="29" t="s">
        <v>35</v>
      </c>
      <c r="B1" s="30"/>
      <c r="C1" s="31" t="s">
        <v>36</v>
      </c>
      <c r="D1" s="31" t="s">
        <v>238</v>
      </c>
      <c r="E1" s="4" t="s">
        <v>37</v>
      </c>
      <c r="F1" s="10" t="s">
        <v>42</v>
      </c>
      <c r="G1" s="4" t="s">
        <v>40</v>
      </c>
      <c r="H1" s="4" t="s">
        <v>39</v>
      </c>
      <c r="I1" s="4" t="s">
        <v>38</v>
      </c>
      <c r="J1" s="10" t="s">
        <v>41</v>
      </c>
      <c r="K1" s="4" t="s">
        <v>43</v>
      </c>
      <c r="L1" s="10" t="s">
        <v>44</v>
      </c>
      <c r="M1" s="4" t="s">
        <v>652</v>
      </c>
      <c r="N1" s="4" t="s">
        <v>653</v>
      </c>
      <c r="O1" s="4" t="s">
        <v>654</v>
      </c>
      <c r="P1" s="10" t="s">
        <v>582</v>
      </c>
      <c r="Q1" s="4" t="s">
        <v>45</v>
      </c>
      <c r="R1" s="4" t="s">
        <v>46</v>
      </c>
      <c r="S1" s="13" t="s">
        <v>48</v>
      </c>
      <c r="T1" s="10" t="s">
        <v>47</v>
      </c>
      <c r="U1" s="4" t="s">
        <v>219</v>
      </c>
      <c r="V1" s="4" t="s">
        <v>220</v>
      </c>
      <c r="W1" s="10" t="s">
        <v>221</v>
      </c>
      <c r="X1" s="4" t="s">
        <v>223</v>
      </c>
      <c r="Y1" s="4" t="s">
        <v>222</v>
      </c>
      <c r="Z1" s="12" t="s">
        <v>615</v>
      </c>
      <c r="AA1" s="12" t="s">
        <v>49</v>
      </c>
    </row>
    <row r="2" spans="1:27" x14ac:dyDescent="0.25">
      <c r="A2" s="9" t="s">
        <v>641</v>
      </c>
      <c r="B2" s="32"/>
      <c r="C2" s="33"/>
      <c r="D2" s="33"/>
      <c r="E2" s="8"/>
      <c r="F2" s="11">
        <v>2</v>
      </c>
      <c r="G2" s="8"/>
      <c r="H2" s="8"/>
      <c r="I2" s="8"/>
      <c r="J2" s="11">
        <v>2</v>
      </c>
      <c r="K2" s="8"/>
      <c r="L2" s="11">
        <v>4</v>
      </c>
      <c r="M2" s="8">
        <v>2</v>
      </c>
      <c r="N2" s="176">
        <v>2</v>
      </c>
      <c r="O2" s="8">
        <v>2</v>
      </c>
      <c r="P2" s="11">
        <v>6</v>
      </c>
      <c r="Q2" s="8"/>
      <c r="R2" s="8"/>
      <c r="S2" s="8"/>
      <c r="T2" s="11">
        <v>4</v>
      </c>
      <c r="U2" s="8"/>
      <c r="V2" s="8"/>
      <c r="W2" s="11">
        <v>2</v>
      </c>
      <c r="X2" s="8"/>
      <c r="Y2" s="8"/>
      <c r="Z2" s="11">
        <f t="shared" ref="Z2:Z10" si="0">F2+J2+L2+P2+T2+W2</f>
        <v>20</v>
      </c>
      <c r="AA2" s="11">
        <v>100</v>
      </c>
    </row>
    <row r="3" spans="1:27" s="101" customFormat="1" ht="30" customHeight="1" x14ac:dyDescent="0.25">
      <c r="A3" s="169" t="s">
        <v>613</v>
      </c>
      <c r="B3" s="170">
        <v>3</v>
      </c>
      <c r="C3" s="167" t="s">
        <v>198</v>
      </c>
      <c r="D3" s="167" t="s">
        <v>350</v>
      </c>
      <c r="E3" s="195" t="s">
        <v>616</v>
      </c>
      <c r="F3" s="124">
        <f t="shared" ref="F3:F10" si="1">IF(E3="25/26",2,0)</f>
        <v>2</v>
      </c>
      <c r="G3" s="212">
        <v>141</v>
      </c>
      <c r="H3" s="212">
        <v>6</v>
      </c>
      <c r="I3" s="214">
        <v>6</v>
      </c>
      <c r="J3" s="138">
        <f t="shared" ref="J3:J10" si="2">IF(ABS((H3-I3)/I3)&lt;=0.1,2,IF(AND(ABS((H3-I3)/I3)&gt;0.1,ABS((H3-I3)/I3)&lt;=0.2),1,0))</f>
        <v>2</v>
      </c>
      <c r="K3" s="132">
        <v>90.5</v>
      </c>
      <c r="L3" s="138">
        <f t="shared" ref="L3:L10" si="3">IF(K3&gt;90,4,IF(AND(K3&gt;80,K3&lt;=90),3,IF(AND(K3&gt;=50,K3&lt;=80),2,IF(AND(K3&gt;=10,K3&lt;50),1,0))))</f>
        <v>4</v>
      </c>
      <c r="M3" s="197">
        <v>2</v>
      </c>
      <c r="N3" s="197">
        <v>2</v>
      </c>
      <c r="O3" s="197">
        <v>2</v>
      </c>
      <c r="P3" s="124">
        <f t="shared" ref="P3:P10" si="4">SUM(M3:O3)</f>
        <v>6</v>
      </c>
      <c r="Q3" s="80">
        <v>138</v>
      </c>
      <c r="R3" s="80">
        <v>138</v>
      </c>
      <c r="S3" s="139">
        <f t="shared" ref="S3:S10" si="5">ROUND(R3/Q3*100,0)</f>
        <v>100</v>
      </c>
      <c r="T3" s="138">
        <f t="shared" ref="T3:T10" si="6">IF(S3&gt;90,4,IF(AND(S3&gt;80,S3&lt;=90),3,IF(AND(S3&gt;=50,S3&lt;=80),2,IF(AND(S3&gt;=10,S3&lt;50),1,0))))</f>
        <v>4</v>
      </c>
      <c r="U3" s="212">
        <v>172</v>
      </c>
      <c r="V3" s="212">
        <v>100</v>
      </c>
      <c r="W3" s="124">
        <f t="shared" ref="W3:W10" si="7">IF(V3&gt;=90,2,IF(V3&gt;=80,1,0))</f>
        <v>2</v>
      </c>
      <c r="X3" s="198">
        <v>169</v>
      </c>
      <c r="Y3" s="198">
        <v>10</v>
      </c>
      <c r="Z3" s="128">
        <f t="shared" si="0"/>
        <v>20</v>
      </c>
      <c r="AA3" s="128">
        <f t="shared" ref="AA3:AA10" si="8">ROUND(Z3/$Z$2*100,0)</f>
        <v>100</v>
      </c>
    </row>
    <row r="4" spans="1:27" s="101" customFormat="1" ht="30" customHeight="1" x14ac:dyDescent="0.25">
      <c r="A4" s="169" t="s">
        <v>613</v>
      </c>
      <c r="B4" s="170">
        <v>6</v>
      </c>
      <c r="C4" s="167" t="s">
        <v>195</v>
      </c>
      <c r="D4" s="167" t="s">
        <v>348</v>
      </c>
      <c r="E4" s="195" t="s">
        <v>616</v>
      </c>
      <c r="F4" s="124">
        <f t="shared" si="1"/>
        <v>2</v>
      </c>
      <c r="G4" s="212">
        <v>134</v>
      </c>
      <c r="H4" s="212">
        <v>6</v>
      </c>
      <c r="I4" s="214">
        <v>6</v>
      </c>
      <c r="J4" s="138">
        <f t="shared" si="2"/>
        <v>2</v>
      </c>
      <c r="K4" s="132">
        <v>93.650793650793645</v>
      </c>
      <c r="L4" s="138">
        <f t="shared" si="3"/>
        <v>4</v>
      </c>
      <c r="M4" s="197">
        <v>2</v>
      </c>
      <c r="N4" s="197">
        <v>2</v>
      </c>
      <c r="O4" s="197">
        <v>2</v>
      </c>
      <c r="P4" s="124">
        <f t="shared" si="4"/>
        <v>6</v>
      </c>
      <c r="Q4" s="80">
        <v>134</v>
      </c>
      <c r="R4" s="80">
        <v>134</v>
      </c>
      <c r="S4" s="139">
        <f t="shared" si="5"/>
        <v>100</v>
      </c>
      <c r="T4" s="138">
        <f t="shared" si="6"/>
        <v>4</v>
      </c>
      <c r="U4" s="212">
        <v>153</v>
      </c>
      <c r="V4" s="212">
        <v>100</v>
      </c>
      <c r="W4" s="124">
        <f t="shared" si="7"/>
        <v>2</v>
      </c>
      <c r="X4" s="198">
        <v>193</v>
      </c>
      <c r="Y4" s="198">
        <v>76</v>
      </c>
      <c r="Z4" s="128">
        <f t="shared" si="0"/>
        <v>20</v>
      </c>
      <c r="AA4" s="128">
        <f t="shared" si="8"/>
        <v>100</v>
      </c>
    </row>
    <row r="5" spans="1:27" s="101" customFormat="1" ht="30" customHeight="1" x14ac:dyDescent="0.25">
      <c r="A5" s="169" t="s">
        <v>613</v>
      </c>
      <c r="B5" s="170">
        <v>8</v>
      </c>
      <c r="C5" s="167" t="s">
        <v>588</v>
      </c>
      <c r="D5" s="167" t="s">
        <v>589</v>
      </c>
      <c r="E5" s="195" t="s">
        <v>616</v>
      </c>
      <c r="F5" s="124">
        <f t="shared" si="1"/>
        <v>2</v>
      </c>
      <c r="G5" s="212">
        <v>16</v>
      </c>
      <c r="H5" s="212">
        <v>2</v>
      </c>
      <c r="I5" s="214">
        <v>2</v>
      </c>
      <c r="J5" s="138">
        <f t="shared" si="2"/>
        <v>2</v>
      </c>
      <c r="K5" s="132">
        <v>93.650793650793645</v>
      </c>
      <c r="L5" s="138">
        <f t="shared" si="3"/>
        <v>4</v>
      </c>
      <c r="M5" s="197">
        <v>2</v>
      </c>
      <c r="N5" s="197">
        <v>2</v>
      </c>
      <c r="O5" s="197">
        <v>2</v>
      </c>
      <c r="P5" s="124">
        <f t="shared" si="4"/>
        <v>6</v>
      </c>
      <c r="Q5" s="80">
        <v>16</v>
      </c>
      <c r="R5" s="80">
        <v>16</v>
      </c>
      <c r="S5" s="139">
        <f t="shared" si="5"/>
        <v>100</v>
      </c>
      <c r="T5" s="138">
        <f t="shared" si="6"/>
        <v>4</v>
      </c>
      <c r="U5" s="212">
        <v>15</v>
      </c>
      <c r="V5" s="212">
        <v>100</v>
      </c>
      <c r="W5" s="124">
        <f t="shared" si="7"/>
        <v>2</v>
      </c>
      <c r="X5" s="198">
        <v>87</v>
      </c>
      <c r="Y5" s="198">
        <v>62</v>
      </c>
      <c r="Z5" s="128">
        <f t="shared" si="0"/>
        <v>20</v>
      </c>
      <c r="AA5" s="128">
        <f t="shared" si="8"/>
        <v>100</v>
      </c>
    </row>
    <row r="6" spans="1:27" s="101" customFormat="1" ht="30" customHeight="1" x14ac:dyDescent="0.25">
      <c r="A6" s="169" t="s">
        <v>613</v>
      </c>
      <c r="B6" s="170">
        <v>2</v>
      </c>
      <c r="C6" s="167" t="s">
        <v>193</v>
      </c>
      <c r="D6" s="167" t="s">
        <v>354</v>
      </c>
      <c r="E6" s="195" t="s">
        <v>616</v>
      </c>
      <c r="F6" s="124">
        <f t="shared" si="1"/>
        <v>2</v>
      </c>
      <c r="G6" s="212">
        <v>62</v>
      </c>
      <c r="H6" s="212">
        <v>3</v>
      </c>
      <c r="I6" s="214">
        <v>3</v>
      </c>
      <c r="J6" s="138">
        <f t="shared" si="2"/>
        <v>2</v>
      </c>
      <c r="K6" s="132">
        <v>92.1</v>
      </c>
      <c r="L6" s="138">
        <f t="shared" si="3"/>
        <v>4</v>
      </c>
      <c r="M6" s="197">
        <v>2</v>
      </c>
      <c r="N6" s="197">
        <v>2</v>
      </c>
      <c r="O6" s="197">
        <v>2</v>
      </c>
      <c r="P6" s="124">
        <f t="shared" si="4"/>
        <v>6</v>
      </c>
      <c r="Q6" s="80">
        <v>57</v>
      </c>
      <c r="R6" s="80">
        <v>57</v>
      </c>
      <c r="S6" s="139">
        <f t="shared" si="5"/>
        <v>100</v>
      </c>
      <c r="T6" s="138">
        <f t="shared" si="6"/>
        <v>4</v>
      </c>
      <c r="U6" s="212">
        <v>60</v>
      </c>
      <c r="V6" s="212">
        <v>100</v>
      </c>
      <c r="W6" s="124">
        <f t="shared" si="7"/>
        <v>2</v>
      </c>
      <c r="X6" s="198">
        <v>125</v>
      </c>
      <c r="Y6" s="198">
        <v>72</v>
      </c>
      <c r="Z6" s="128">
        <f t="shared" si="0"/>
        <v>20</v>
      </c>
      <c r="AA6" s="128">
        <f t="shared" si="8"/>
        <v>100</v>
      </c>
    </row>
    <row r="7" spans="1:27" s="101" customFormat="1" ht="30" customHeight="1" x14ac:dyDescent="0.25">
      <c r="A7" s="169" t="s">
        <v>613</v>
      </c>
      <c r="B7" s="170">
        <v>4</v>
      </c>
      <c r="C7" s="167" t="s">
        <v>192</v>
      </c>
      <c r="D7" s="167" t="s">
        <v>351</v>
      </c>
      <c r="E7" s="195" t="s">
        <v>616</v>
      </c>
      <c r="F7" s="124">
        <f t="shared" si="1"/>
        <v>2</v>
      </c>
      <c r="G7" s="212">
        <v>29</v>
      </c>
      <c r="H7" s="212">
        <v>4</v>
      </c>
      <c r="I7" s="214">
        <v>4</v>
      </c>
      <c r="J7" s="138">
        <f t="shared" si="2"/>
        <v>2</v>
      </c>
      <c r="K7" s="132">
        <v>93.7</v>
      </c>
      <c r="L7" s="138">
        <f t="shared" si="3"/>
        <v>4</v>
      </c>
      <c r="M7" s="197">
        <v>2</v>
      </c>
      <c r="N7" s="197">
        <v>2</v>
      </c>
      <c r="O7" s="197">
        <v>2</v>
      </c>
      <c r="P7" s="124">
        <f t="shared" si="4"/>
        <v>6</v>
      </c>
      <c r="Q7" s="80">
        <v>28</v>
      </c>
      <c r="R7" s="80">
        <v>25</v>
      </c>
      <c r="S7" s="139">
        <f t="shared" si="5"/>
        <v>89</v>
      </c>
      <c r="T7" s="138">
        <f t="shared" si="6"/>
        <v>3</v>
      </c>
      <c r="U7" s="212">
        <v>39</v>
      </c>
      <c r="V7" s="212">
        <v>100</v>
      </c>
      <c r="W7" s="124">
        <f t="shared" si="7"/>
        <v>2</v>
      </c>
      <c r="X7" s="198">
        <v>92</v>
      </c>
      <c r="Y7" s="198">
        <v>7</v>
      </c>
      <c r="Z7" s="128">
        <f t="shared" si="0"/>
        <v>19</v>
      </c>
      <c r="AA7" s="128">
        <f t="shared" si="8"/>
        <v>95</v>
      </c>
    </row>
    <row r="8" spans="1:27" s="101" customFormat="1" ht="30" customHeight="1" x14ac:dyDescent="0.25">
      <c r="A8" s="169" t="s">
        <v>613</v>
      </c>
      <c r="B8" s="170">
        <v>7</v>
      </c>
      <c r="C8" s="167" t="s">
        <v>196</v>
      </c>
      <c r="D8" s="167" t="s">
        <v>353</v>
      </c>
      <c r="E8" s="195" t="s">
        <v>616</v>
      </c>
      <c r="F8" s="124">
        <f t="shared" si="1"/>
        <v>2</v>
      </c>
      <c r="G8" s="212">
        <v>93</v>
      </c>
      <c r="H8" s="212">
        <v>6</v>
      </c>
      <c r="I8" s="214">
        <v>6</v>
      </c>
      <c r="J8" s="138">
        <f t="shared" si="2"/>
        <v>2</v>
      </c>
      <c r="K8" s="132">
        <v>98.412698412698404</v>
      </c>
      <c r="L8" s="138">
        <f t="shared" si="3"/>
        <v>4</v>
      </c>
      <c r="M8" s="197">
        <v>2</v>
      </c>
      <c r="N8" s="197">
        <v>2</v>
      </c>
      <c r="O8" s="197">
        <v>1</v>
      </c>
      <c r="P8" s="124">
        <f t="shared" si="4"/>
        <v>5</v>
      </c>
      <c r="Q8" s="80">
        <v>89</v>
      </c>
      <c r="R8" s="80">
        <v>88</v>
      </c>
      <c r="S8" s="139">
        <f t="shared" si="5"/>
        <v>99</v>
      </c>
      <c r="T8" s="138">
        <f t="shared" si="6"/>
        <v>4</v>
      </c>
      <c r="U8" s="212">
        <v>111</v>
      </c>
      <c r="V8" s="212">
        <v>100</v>
      </c>
      <c r="W8" s="124">
        <f t="shared" si="7"/>
        <v>2</v>
      </c>
      <c r="X8" s="198">
        <v>97</v>
      </c>
      <c r="Y8" s="198">
        <v>21</v>
      </c>
      <c r="Z8" s="128">
        <f t="shared" si="0"/>
        <v>19</v>
      </c>
      <c r="AA8" s="128">
        <f t="shared" si="8"/>
        <v>95</v>
      </c>
    </row>
    <row r="9" spans="1:27" s="101" customFormat="1" ht="30" customHeight="1" x14ac:dyDescent="0.25">
      <c r="A9" s="169" t="s">
        <v>613</v>
      </c>
      <c r="B9" s="170">
        <v>5</v>
      </c>
      <c r="C9" s="167" t="s">
        <v>194</v>
      </c>
      <c r="D9" s="167" t="s">
        <v>352</v>
      </c>
      <c r="E9" s="195" t="s">
        <v>616</v>
      </c>
      <c r="F9" s="124">
        <f t="shared" si="1"/>
        <v>2</v>
      </c>
      <c r="G9" s="212">
        <v>22</v>
      </c>
      <c r="H9" s="212">
        <v>2</v>
      </c>
      <c r="I9" s="214">
        <v>3</v>
      </c>
      <c r="J9" s="138">
        <f t="shared" si="2"/>
        <v>0</v>
      </c>
      <c r="K9" s="132">
        <v>98.4</v>
      </c>
      <c r="L9" s="138">
        <f t="shared" si="3"/>
        <v>4</v>
      </c>
      <c r="M9" s="197">
        <v>2</v>
      </c>
      <c r="N9" s="197">
        <v>2</v>
      </c>
      <c r="O9" s="197">
        <v>2</v>
      </c>
      <c r="P9" s="124">
        <f t="shared" si="4"/>
        <v>6</v>
      </c>
      <c r="Q9" s="80">
        <v>22</v>
      </c>
      <c r="R9" s="80">
        <v>22</v>
      </c>
      <c r="S9" s="139">
        <f t="shared" si="5"/>
        <v>100</v>
      </c>
      <c r="T9" s="138">
        <f t="shared" si="6"/>
        <v>4</v>
      </c>
      <c r="U9" s="212">
        <v>29</v>
      </c>
      <c r="V9" s="212">
        <v>100</v>
      </c>
      <c r="W9" s="124">
        <f t="shared" si="7"/>
        <v>2</v>
      </c>
      <c r="X9" s="198">
        <v>51</v>
      </c>
      <c r="Y9" s="198">
        <v>3</v>
      </c>
      <c r="Z9" s="128">
        <f t="shared" si="0"/>
        <v>18</v>
      </c>
      <c r="AA9" s="128">
        <f t="shared" si="8"/>
        <v>90</v>
      </c>
    </row>
    <row r="10" spans="1:27" s="101" customFormat="1" ht="28.5" x14ac:dyDescent="0.25">
      <c r="A10" s="169" t="s">
        <v>613</v>
      </c>
      <c r="B10" s="170">
        <v>1</v>
      </c>
      <c r="C10" s="167" t="s">
        <v>197</v>
      </c>
      <c r="D10" s="167" t="s">
        <v>349</v>
      </c>
      <c r="E10" s="195" t="s">
        <v>616</v>
      </c>
      <c r="F10" s="124">
        <f t="shared" si="1"/>
        <v>2</v>
      </c>
      <c r="G10" s="212">
        <v>45</v>
      </c>
      <c r="H10" s="212">
        <v>3</v>
      </c>
      <c r="I10" s="214">
        <v>3</v>
      </c>
      <c r="J10" s="138">
        <f t="shared" si="2"/>
        <v>2</v>
      </c>
      <c r="K10" s="132">
        <v>96.8</v>
      </c>
      <c r="L10" s="138">
        <f t="shared" si="3"/>
        <v>4</v>
      </c>
      <c r="M10" s="197">
        <v>2</v>
      </c>
      <c r="N10" s="197">
        <v>2</v>
      </c>
      <c r="O10" s="197">
        <v>2</v>
      </c>
      <c r="P10" s="124">
        <f t="shared" si="4"/>
        <v>6</v>
      </c>
      <c r="Q10" s="80">
        <v>44</v>
      </c>
      <c r="R10" s="80">
        <v>23</v>
      </c>
      <c r="S10" s="139">
        <f t="shared" si="5"/>
        <v>52</v>
      </c>
      <c r="T10" s="138">
        <f t="shared" si="6"/>
        <v>2</v>
      </c>
      <c r="U10" s="212">
        <v>42</v>
      </c>
      <c r="V10" s="212">
        <v>100</v>
      </c>
      <c r="W10" s="124">
        <f t="shared" si="7"/>
        <v>2</v>
      </c>
      <c r="X10" s="198">
        <v>211</v>
      </c>
      <c r="Y10" s="198">
        <v>13</v>
      </c>
      <c r="Z10" s="128">
        <f t="shared" si="0"/>
        <v>18</v>
      </c>
      <c r="AA10" s="128">
        <f t="shared" si="8"/>
        <v>90</v>
      </c>
    </row>
    <row r="11" spans="1:27" s="55" customFormat="1" ht="30" customHeight="1" x14ac:dyDescent="0.25">
      <c r="C11" s="49" t="s">
        <v>51</v>
      </c>
      <c r="D11" s="81"/>
      <c r="F11" s="53"/>
      <c r="G11" s="58">
        <f>SUM(G3:G10)</f>
        <v>542</v>
      </c>
      <c r="H11" s="58">
        <f>SUM(H3:H10)</f>
        <v>32</v>
      </c>
      <c r="I11" s="58">
        <f>SUM(I3:I10)</f>
        <v>33</v>
      </c>
      <c r="J11" s="53"/>
      <c r="K11" s="57"/>
      <c r="L11" s="53"/>
      <c r="M11" s="47"/>
      <c r="N11" s="47"/>
      <c r="O11" s="47"/>
      <c r="P11" s="53"/>
      <c r="T11" s="53"/>
      <c r="Z11" s="54"/>
      <c r="AA11" s="54"/>
    </row>
    <row r="12" spans="1:27" ht="15.75" thickBot="1" x14ac:dyDescent="0.3"/>
    <row r="13" spans="1:27" ht="16.5" thickBot="1" x14ac:dyDescent="0.3">
      <c r="D13" s="79"/>
      <c r="E13" s="89"/>
      <c r="M13" s="47"/>
      <c r="N13" s="47"/>
      <c r="O13" s="47"/>
      <c r="V13" s="39" t="s">
        <v>50</v>
      </c>
      <c r="W13" s="40"/>
      <c r="X13" s="40"/>
      <c r="Y13" s="41"/>
      <c r="Z13" s="34">
        <f>AVERAGE(Z3:Z10)</f>
        <v>19.25</v>
      </c>
      <c r="AA13" s="35">
        <f>ROUND(Z13/$Z$2*100,0)</f>
        <v>96</v>
      </c>
    </row>
    <row r="14" spans="1:27" x14ac:dyDescent="0.25">
      <c r="D14" s="79"/>
      <c r="E14" s="89"/>
    </row>
    <row r="15" spans="1:27" x14ac:dyDescent="0.25">
      <c r="D15" s="79"/>
      <c r="E15" s="89"/>
      <c r="M15" s="47"/>
      <c r="N15" s="47"/>
      <c r="O15" s="47"/>
    </row>
    <row r="16" spans="1:27" x14ac:dyDescent="0.25">
      <c r="D16" s="79"/>
      <c r="E16" s="89"/>
      <c r="M16" s="94"/>
      <c r="N16" s="94"/>
      <c r="O16" s="94"/>
    </row>
    <row r="17" spans="4:15" x14ac:dyDescent="0.25">
      <c r="D17" s="79"/>
      <c r="E17" s="89"/>
    </row>
    <row r="18" spans="4:15" x14ac:dyDescent="0.25">
      <c r="D18" s="79"/>
      <c r="E18" s="89"/>
      <c r="M18" s="47"/>
      <c r="N18" s="47"/>
      <c r="O18" s="47"/>
    </row>
    <row r="19" spans="4:15" x14ac:dyDescent="0.25">
      <c r="D19" s="79"/>
      <c r="E19" s="89"/>
    </row>
    <row r="20" spans="4:15" x14ac:dyDescent="0.25">
      <c r="D20" s="79"/>
      <c r="E20" s="89"/>
    </row>
  </sheetData>
  <autoFilter ref="A1:AA11">
    <sortState ref="A2:AA11">
      <sortCondition descending="1" ref="AA1:AA11"/>
    </sortState>
  </autoFilter>
  <sortState ref="A1:AA11">
    <sortCondition descending="1" ref="AA3"/>
  </sortState>
  <pageMargins left="0.7" right="0.7" top="0.75" bottom="0.75" header="0.3" footer="0.3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7"/>
  <sheetViews>
    <sheetView zoomScale="66" zoomScaleNormal="66" zoomScalePageLayoutView="85" workbookViewId="0">
      <pane xSplit="3" ySplit="2" topLeftCell="D54" activePane="bottomRight" state="frozen"/>
      <selection activeCell="Z35" sqref="Z35"/>
      <selection pane="topRight" activeCell="Z35" sqref="Z35"/>
      <selection pane="bottomLeft" activeCell="Z35" sqref="Z35"/>
      <selection pane="bottomRight" activeCell="D54" sqref="D54"/>
    </sheetView>
  </sheetViews>
  <sheetFormatPr defaultColWidth="8.85546875" defaultRowHeight="15" x14ac:dyDescent="0.25"/>
  <cols>
    <col min="1" max="1" width="58.85546875" style="78" hidden="1" customWidth="1"/>
    <col min="2" max="2" width="4.42578125" style="78" customWidth="1"/>
    <col min="3" max="3" width="45.7109375" style="78" customWidth="1"/>
    <col min="4" max="4" width="31.7109375" style="78" customWidth="1"/>
    <col min="5" max="5" width="16.42578125" style="78" customWidth="1"/>
    <col min="6" max="6" width="5.7109375" style="78" customWidth="1"/>
    <col min="7" max="7" width="12.28515625" style="78" customWidth="1"/>
    <col min="8" max="8" width="12.140625" style="78" customWidth="1"/>
    <col min="9" max="9" width="15.85546875" style="78" customWidth="1"/>
    <col min="10" max="10" width="7.42578125" style="78" customWidth="1"/>
    <col min="11" max="11" width="14" style="78" customWidth="1"/>
    <col min="12" max="12" width="5.7109375" style="78" customWidth="1"/>
    <col min="13" max="15" width="15.85546875" customWidth="1"/>
    <col min="16" max="16" width="5.7109375" style="78" customWidth="1"/>
    <col min="17" max="17" width="15.28515625" style="78" customWidth="1"/>
    <col min="18" max="18" width="14.42578125" style="78" customWidth="1"/>
    <col min="19" max="19" width="11.7109375" style="78" customWidth="1"/>
    <col min="20" max="20" width="6.7109375" style="78" customWidth="1"/>
    <col min="21" max="21" width="13" style="78" customWidth="1"/>
    <col min="22" max="22" width="13.85546875" style="78" customWidth="1"/>
    <col min="23" max="23" width="6.42578125" style="78" customWidth="1"/>
    <col min="24" max="24" width="14.42578125" style="199" customWidth="1"/>
    <col min="25" max="25" width="13.28515625" style="199" customWidth="1"/>
    <col min="26" max="26" width="8.28515625" style="199" customWidth="1"/>
    <col min="27" max="27" width="7.42578125" style="78" customWidth="1"/>
    <col min="28" max="29" width="8.85546875" style="78" customWidth="1"/>
    <col min="30" max="16384" width="8.85546875" style="78"/>
  </cols>
  <sheetData>
    <row r="1" spans="1:30" s="192" customFormat="1" ht="120" x14ac:dyDescent="0.25">
      <c r="A1" s="59" t="s">
        <v>35</v>
      </c>
      <c r="B1" s="186"/>
      <c r="C1" s="187" t="s">
        <v>36</v>
      </c>
      <c r="D1" s="187" t="s">
        <v>238</v>
      </c>
      <c r="E1" s="188" t="s">
        <v>37</v>
      </c>
      <c r="F1" s="189" t="s">
        <v>42</v>
      </c>
      <c r="G1" s="188" t="s">
        <v>40</v>
      </c>
      <c r="H1" s="188" t="s">
        <v>39</v>
      </c>
      <c r="I1" s="188" t="s">
        <v>38</v>
      </c>
      <c r="J1" s="189" t="s">
        <v>41</v>
      </c>
      <c r="K1" s="188" t="s">
        <v>43</v>
      </c>
      <c r="L1" s="189" t="s">
        <v>44</v>
      </c>
      <c r="M1" s="188" t="s">
        <v>652</v>
      </c>
      <c r="N1" s="188" t="s">
        <v>653</v>
      </c>
      <c r="O1" s="188" t="s">
        <v>654</v>
      </c>
      <c r="P1" s="189" t="s">
        <v>582</v>
      </c>
      <c r="Q1" s="188" t="s">
        <v>45</v>
      </c>
      <c r="R1" s="188" t="s">
        <v>46</v>
      </c>
      <c r="S1" s="190" t="s">
        <v>48</v>
      </c>
      <c r="T1" s="189" t="s">
        <v>47</v>
      </c>
      <c r="U1" s="188" t="s">
        <v>219</v>
      </c>
      <c r="V1" s="188" t="s">
        <v>220</v>
      </c>
      <c r="W1" s="189" t="s">
        <v>221</v>
      </c>
      <c r="X1" s="188" t="s">
        <v>223</v>
      </c>
      <c r="Y1" s="188" t="s">
        <v>222</v>
      </c>
      <c r="Z1" s="191" t="s">
        <v>615</v>
      </c>
      <c r="AA1" s="191" t="s">
        <v>49</v>
      </c>
    </row>
    <row r="2" spans="1:30" s="192" customFormat="1" x14ac:dyDescent="0.25">
      <c r="A2" s="9" t="s">
        <v>641</v>
      </c>
      <c r="B2" s="84"/>
      <c r="C2" s="83" t="s">
        <v>641</v>
      </c>
      <c r="D2" s="83"/>
      <c r="E2" s="176"/>
      <c r="F2" s="193">
        <v>2</v>
      </c>
      <c r="G2" s="176"/>
      <c r="H2" s="176"/>
      <c r="I2" s="176"/>
      <c r="J2" s="193">
        <v>2</v>
      </c>
      <c r="K2" s="176"/>
      <c r="L2" s="193">
        <v>4</v>
      </c>
      <c r="M2" s="176">
        <v>2</v>
      </c>
      <c r="N2" s="176">
        <v>2</v>
      </c>
      <c r="O2" s="176">
        <v>2</v>
      </c>
      <c r="P2" s="193">
        <v>6</v>
      </c>
      <c r="Q2" s="176"/>
      <c r="R2" s="176"/>
      <c r="S2" s="176"/>
      <c r="T2" s="193">
        <v>4</v>
      </c>
      <c r="U2" s="176"/>
      <c r="V2" s="176"/>
      <c r="W2" s="193">
        <v>2</v>
      </c>
      <c r="X2" s="176"/>
      <c r="Y2" s="176"/>
      <c r="Z2" s="193">
        <f t="shared" ref="Z2:Z33" si="0">F2+J2+L2+P2+T2+W2</f>
        <v>20</v>
      </c>
      <c r="AA2" s="193">
        <v>100</v>
      </c>
    </row>
    <row r="3" spans="1:30" ht="30" customHeight="1" x14ac:dyDescent="0.25">
      <c r="A3" s="146" t="s">
        <v>34</v>
      </c>
      <c r="B3" s="194">
        <v>1</v>
      </c>
      <c r="C3" s="167" t="s">
        <v>531</v>
      </c>
      <c r="D3" s="167" t="s">
        <v>371</v>
      </c>
      <c r="E3" s="195" t="s">
        <v>616</v>
      </c>
      <c r="F3" s="138">
        <f t="shared" ref="F3:F34" si="1">IF(E3="25/26",2,0)</f>
        <v>2</v>
      </c>
      <c r="G3" s="196">
        <v>319</v>
      </c>
      <c r="H3" s="196">
        <v>18</v>
      </c>
      <c r="I3" s="147">
        <v>18</v>
      </c>
      <c r="J3" s="138">
        <f t="shared" ref="J3:J34" si="2">IF(ABS((H3-I3)/I3)&lt;=0.1,2,IF(AND(ABS((H3-I3)/I3)&gt;0.1,ABS((H3-I3)/I3)&lt;=0.2),1,0))</f>
        <v>2</v>
      </c>
      <c r="K3" s="125">
        <v>95.238095238095227</v>
      </c>
      <c r="L3" s="138">
        <f t="shared" ref="L3:L34" si="3">IF(K3&gt;90,4,IF(AND(K3&gt;80,K3&lt;=90),3,IF(AND(K3&gt;=50,K3&lt;=80),2,IF(AND(K3&gt;=10,K3&lt;50),1,0))))</f>
        <v>4</v>
      </c>
      <c r="M3" s="197">
        <v>2</v>
      </c>
      <c r="N3" s="197">
        <v>2</v>
      </c>
      <c r="O3" s="197">
        <v>2</v>
      </c>
      <c r="P3" s="124">
        <f t="shared" ref="P3:P34" si="4">SUM(M3:O3)</f>
        <v>6</v>
      </c>
      <c r="Q3" s="80">
        <v>311</v>
      </c>
      <c r="R3" s="80">
        <v>308</v>
      </c>
      <c r="S3" s="140">
        <f t="shared" ref="S3:S34" si="5">ROUND(R3/Q3*100,0)</f>
        <v>99</v>
      </c>
      <c r="T3" s="138">
        <f t="shared" ref="T3:T34" si="6">IF(S3&gt;90,4,IF(AND(S3&gt;80,S3&lt;=90),3,IF(AND(S3&gt;=50,S3&lt;=80),2,IF(AND(S3&gt;=10,S3&lt;50),1,0))))</f>
        <v>4</v>
      </c>
      <c r="U3" s="196">
        <v>329</v>
      </c>
      <c r="V3" s="196">
        <v>100</v>
      </c>
      <c r="W3" s="124">
        <f t="shared" ref="W3:W34" si="7">IF(V3&gt;=90,2,IF(V3&gt;=80,1,0))</f>
        <v>2</v>
      </c>
      <c r="X3" s="198">
        <v>178</v>
      </c>
      <c r="Y3" s="198">
        <v>16</v>
      </c>
      <c r="Z3" s="128">
        <f t="shared" si="0"/>
        <v>20</v>
      </c>
      <c r="AA3" s="128">
        <f t="shared" ref="AA3:AA34" si="8">ROUND(Z3/$Z$2*100,0)</f>
        <v>100</v>
      </c>
      <c r="AD3" s="199"/>
    </row>
    <row r="4" spans="1:30" ht="30" customHeight="1" x14ac:dyDescent="0.25">
      <c r="A4" s="146" t="s">
        <v>34</v>
      </c>
      <c r="B4" s="194">
        <v>2</v>
      </c>
      <c r="C4" s="167" t="s">
        <v>200</v>
      </c>
      <c r="D4" s="167" t="s">
        <v>382</v>
      </c>
      <c r="E4" s="195" t="s">
        <v>616</v>
      </c>
      <c r="F4" s="138">
        <f t="shared" si="1"/>
        <v>2</v>
      </c>
      <c r="G4" s="196">
        <v>464</v>
      </c>
      <c r="H4" s="196">
        <v>22</v>
      </c>
      <c r="I4" s="147">
        <v>22</v>
      </c>
      <c r="J4" s="138">
        <f t="shared" si="2"/>
        <v>2</v>
      </c>
      <c r="K4" s="125">
        <v>95.238095238095227</v>
      </c>
      <c r="L4" s="138">
        <f t="shared" si="3"/>
        <v>4</v>
      </c>
      <c r="M4" s="197">
        <v>2</v>
      </c>
      <c r="N4" s="197">
        <v>2</v>
      </c>
      <c r="O4" s="197">
        <v>2</v>
      </c>
      <c r="P4" s="124">
        <f t="shared" si="4"/>
        <v>6</v>
      </c>
      <c r="Q4" s="80">
        <v>455</v>
      </c>
      <c r="R4" s="80">
        <v>454</v>
      </c>
      <c r="S4" s="140">
        <f t="shared" si="5"/>
        <v>100</v>
      </c>
      <c r="T4" s="138">
        <f t="shared" si="6"/>
        <v>4</v>
      </c>
      <c r="U4" s="196">
        <v>530</v>
      </c>
      <c r="V4" s="196">
        <v>100</v>
      </c>
      <c r="W4" s="124">
        <f t="shared" si="7"/>
        <v>2</v>
      </c>
      <c r="X4" s="198">
        <v>230</v>
      </c>
      <c r="Y4" s="198">
        <v>38</v>
      </c>
      <c r="Z4" s="128">
        <f t="shared" si="0"/>
        <v>20</v>
      </c>
      <c r="AA4" s="128">
        <f t="shared" si="8"/>
        <v>100</v>
      </c>
      <c r="AD4" s="199"/>
    </row>
    <row r="5" spans="1:30" ht="30" customHeight="1" x14ac:dyDescent="0.25">
      <c r="A5" s="146" t="s">
        <v>34</v>
      </c>
      <c r="B5" s="194">
        <v>5</v>
      </c>
      <c r="C5" s="167" t="s">
        <v>202</v>
      </c>
      <c r="D5" s="167" t="s">
        <v>355</v>
      </c>
      <c r="E5" s="195" t="s">
        <v>616</v>
      </c>
      <c r="F5" s="138">
        <f t="shared" si="1"/>
        <v>2</v>
      </c>
      <c r="G5" s="196">
        <v>155</v>
      </c>
      <c r="H5" s="196">
        <v>6</v>
      </c>
      <c r="I5" s="147">
        <v>6</v>
      </c>
      <c r="J5" s="138">
        <f t="shared" si="2"/>
        <v>2</v>
      </c>
      <c r="K5" s="125">
        <v>98.412698412698404</v>
      </c>
      <c r="L5" s="138">
        <f t="shared" si="3"/>
        <v>4</v>
      </c>
      <c r="M5" s="197">
        <v>2</v>
      </c>
      <c r="N5" s="197">
        <v>2</v>
      </c>
      <c r="O5" s="197">
        <v>2</v>
      </c>
      <c r="P5" s="124">
        <f t="shared" si="4"/>
        <v>6</v>
      </c>
      <c r="Q5" s="80">
        <v>149</v>
      </c>
      <c r="R5" s="80">
        <v>148</v>
      </c>
      <c r="S5" s="140">
        <f t="shared" si="5"/>
        <v>99</v>
      </c>
      <c r="T5" s="138">
        <f t="shared" si="6"/>
        <v>4</v>
      </c>
      <c r="U5" s="196">
        <v>165</v>
      </c>
      <c r="V5" s="196">
        <v>100</v>
      </c>
      <c r="W5" s="124">
        <f t="shared" si="7"/>
        <v>2</v>
      </c>
      <c r="X5" s="198">
        <v>369</v>
      </c>
      <c r="Y5" s="198">
        <v>81</v>
      </c>
      <c r="Z5" s="128">
        <f t="shared" si="0"/>
        <v>20</v>
      </c>
      <c r="AA5" s="128">
        <f t="shared" si="8"/>
        <v>100</v>
      </c>
      <c r="AD5" s="199"/>
    </row>
    <row r="6" spans="1:30" ht="30" customHeight="1" x14ac:dyDescent="0.25">
      <c r="A6" s="146" t="s">
        <v>34</v>
      </c>
      <c r="B6" s="194">
        <v>27</v>
      </c>
      <c r="C6" s="167" t="s">
        <v>547</v>
      </c>
      <c r="D6" s="167" t="s">
        <v>397</v>
      </c>
      <c r="E6" s="195" t="s">
        <v>616</v>
      </c>
      <c r="F6" s="138">
        <f t="shared" si="1"/>
        <v>2</v>
      </c>
      <c r="G6" s="196">
        <v>250</v>
      </c>
      <c r="H6" s="196">
        <v>11</v>
      </c>
      <c r="I6" s="147">
        <v>12</v>
      </c>
      <c r="J6" s="138">
        <f t="shared" si="2"/>
        <v>2</v>
      </c>
      <c r="K6" s="125">
        <v>96.825396825396822</v>
      </c>
      <c r="L6" s="138">
        <f t="shared" si="3"/>
        <v>4</v>
      </c>
      <c r="M6" s="197">
        <v>2</v>
      </c>
      <c r="N6" s="197">
        <v>2</v>
      </c>
      <c r="O6" s="197">
        <v>2</v>
      </c>
      <c r="P6" s="124">
        <f t="shared" si="4"/>
        <v>6</v>
      </c>
      <c r="Q6" s="80">
        <v>248</v>
      </c>
      <c r="R6" s="80">
        <v>231</v>
      </c>
      <c r="S6" s="140">
        <f t="shared" si="5"/>
        <v>93</v>
      </c>
      <c r="T6" s="138">
        <f t="shared" si="6"/>
        <v>4</v>
      </c>
      <c r="U6" s="196">
        <v>265</v>
      </c>
      <c r="V6" s="196">
        <v>100</v>
      </c>
      <c r="W6" s="124">
        <f t="shared" si="7"/>
        <v>2</v>
      </c>
      <c r="X6" s="198">
        <v>353</v>
      </c>
      <c r="Y6" s="198">
        <v>32</v>
      </c>
      <c r="Z6" s="128">
        <f t="shared" si="0"/>
        <v>20</v>
      </c>
      <c r="AA6" s="128">
        <f t="shared" si="8"/>
        <v>100</v>
      </c>
      <c r="AD6" s="199"/>
    </row>
    <row r="7" spans="1:30" ht="30" customHeight="1" x14ac:dyDescent="0.25">
      <c r="A7" s="146" t="s">
        <v>34</v>
      </c>
      <c r="B7" s="194">
        <v>29</v>
      </c>
      <c r="C7" s="167" t="s">
        <v>211</v>
      </c>
      <c r="D7" s="167" t="s">
        <v>389</v>
      </c>
      <c r="E7" s="195" t="s">
        <v>616</v>
      </c>
      <c r="F7" s="138">
        <f t="shared" si="1"/>
        <v>2</v>
      </c>
      <c r="G7" s="196">
        <v>60</v>
      </c>
      <c r="H7" s="196">
        <v>6</v>
      </c>
      <c r="I7" s="147">
        <v>6</v>
      </c>
      <c r="J7" s="138">
        <f t="shared" si="2"/>
        <v>2</v>
      </c>
      <c r="K7" s="125">
        <v>100</v>
      </c>
      <c r="L7" s="138">
        <f t="shared" si="3"/>
        <v>4</v>
      </c>
      <c r="M7" s="197">
        <v>2</v>
      </c>
      <c r="N7" s="197">
        <v>2</v>
      </c>
      <c r="O7" s="197">
        <v>2</v>
      </c>
      <c r="P7" s="124">
        <f t="shared" si="4"/>
        <v>6</v>
      </c>
      <c r="Q7" s="80">
        <v>60</v>
      </c>
      <c r="R7" s="80">
        <v>60</v>
      </c>
      <c r="S7" s="140">
        <f t="shared" si="5"/>
        <v>100</v>
      </c>
      <c r="T7" s="138">
        <f t="shared" si="6"/>
        <v>4</v>
      </c>
      <c r="U7" s="196">
        <v>98</v>
      </c>
      <c r="V7" s="196">
        <v>100</v>
      </c>
      <c r="W7" s="124">
        <f t="shared" si="7"/>
        <v>2</v>
      </c>
      <c r="X7" s="198">
        <v>51</v>
      </c>
      <c r="Y7" s="198">
        <v>1</v>
      </c>
      <c r="Z7" s="128">
        <f t="shared" si="0"/>
        <v>20</v>
      </c>
      <c r="AA7" s="128">
        <f t="shared" si="8"/>
        <v>100</v>
      </c>
      <c r="AD7" s="199"/>
    </row>
    <row r="8" spans="1:30" ht="30" customHeight="1" x14ac:dyDescent="0.25">
      <c r="A8" s="146" t="s">
        <v>34</v>
      </c>
      <c r="B8" s="194">
        <v>30</v>
      </c>
      <c r="C8" s="167" t="s">
        <v>549</v>
      </c>
      <c r="D8" s="167" t="s">
        <v>376</v>
      </c>
      <c r="E8" s="195" t="s">
        <v>616</v>
      </c>
      <c r="F8" s="138">
        <f t="shared" si="1"/>
        <v>2</v>
      </c>
      <c r="G8" s="196">
        <v>156</v>
      </c>
      <c r="H8" s="196">
        <v>6</v>
      </c>
      <c r="I8" s="147">
        <v>6</v>
      </c>
      <c r="J8" s="138">
        <f t="shared" si="2"/>
        <v>2</v>
      </c>
      <c r="K8" s="125">
        <v>92.063492063492063</v>
      </c>
      <c r="L8" s="138">
        <f t="shared" si="3"/>
        <v>4</v>
      </c>
      <c r="M8" s="197">
        <v>2</v>
      </c>
      <c r="N8" s="197">
        <v>2</v>
      </c>
      <c r="O8" s="197">
        <v>2</v>
      </c>
      <c r="P8" s="124">
        <f t="shared" si="4"/>
        <v>6</v>
      </c>
      <c r="Q8" s="80">
        <v>156</v>
      </c>
      <c r="R8" s="80">
        <v>154</v>
      </c>
      <c r="S8" s="140">
        <f t="shared" si="5"/>
        <v>99</v>
      </c>
      <c r="T8" s="138">
        <f t="shared" si="6"/>
        <v>4</v>
      </c>
      <c r="U8" s="196">
        <v>155</v>
      </c>
      <c r="V8" s="196">
        <v>99</v>
      </c>
      <c r="W8" s="124">
        <f t="shared" si="7"/>
        <v>2</v>
      </c>
      <c r="X8" s="198">
        <v>115</v>
      </c>
      <c r="Y8" s="198">
        <v>17</v>
      </c>
      <c r="Z8" s="128">
        <f t="shared" si="0"/>
        <v>20</v>
      </c>
      <c r="AA8" s="128">
        <f t="shared" si="8"/>
        <v>100</v>
      </c>
      <c r="AD8" s="199"/>
    </row>
    <row r="9" spans="1:30" ht="30" customHeight="1" x14ac:dyDescent="0.25">
      <c r="A9" s="146" t="s">
        <v>34</v>
      </c>
      <c r="B9" s="194">
        <v>31</v>
      </c>
      <c r="C9" s="167" t="s">
        <v>550</v>
      </c>
      <c r="D9" s="167" t="s">
        <v>401</v>
      </c>
      <c r="E9" s="195" t="s">
        <v>616</v>
      </c>
      <c r="F9" s="138">
        <f t="shared" si="1"/>
        <v>2</v>
      </c>
      <c r="G9" s="196">
        <v>245</v>
      </c>
      <c r="H9" s="196">
        <v>12</v>
      </c>
      <c r="I9" s="147">
        <v>12</v>
      </c>
      <c r="J9" s="138">
        <f t="shared" si="2"/>
        <v>2</v>
      </c>
      <c r="K9" s="125">
        <v>92.063492063492063</v>
      </c>
      <c r="L9" s="138">
        <f t="shared" si="3"/>
        <v>4</v>
      </c>
      <c r="M9" s="197">
        <v>2</v>
      </c>
      <c r="N9" s="197">
        <v>2</v>
      </c>
      <c r="O9" s="197">
        <v>2</v>
      </c>
      <c r="P9" s="124">
        <f t="shared" si="4"/>
        <v>6</v>
      </c>
      <c r="Q9" s="80">
        <v>237</v>
      </c>
      <c r="R9" s="80">
        <v>237</v>
      </c>
      <c r="S9" s="140">
        <f t="shared" si="5"/>
        <v>100</v>
      </c>
      <c r="T9" s="138">
        <f t="shared" si="6"/>
        <v>4</v>
      </c>
      <c r="U9" s="196">
        <v>250</v>
      </c>
      <c r="V9" s="196">
        <v>100</v>
      </c>
      <c r="W9" s="124">
        <f t="shared" si="7"/>
        <v>2</v>
      </c>
      <c r="X9" s="198">
        <v>89</v>
      </c>
      <c r="Y9" s="198">
        <v>27</v>
      </c>
      <c r="Z9" s="128">
        <f t="shared" si="0"/>
        <v>20</v>
      </c>
      <c r="AA9" s="128">
        <f t="shared" si="8"/>
        <v>100</v>
      </c>
      <c r="AD9" s="199"/>
    </row>
    <row r="10" spans="1:30" ht="30" customHeight="1" x14ac:dyDescent="0.25">
      <c r="A10" s="146" t="s">
        <v>34</v>
      </c>
      <c r="B10" s="194">
        <v>32</v>
      </c>
      <c r="C10" s="167" t="s">
        <v>532</v>
      </c>
      <c r="D10" s="167" t="s">
        <v>392</v>
      </c>
      <c r="E10" s="195" t="s">
        <v>616</v>
      </c>
      <c r="F10" s="138">
        <f t="shared" si="1"/>
        <v>2</v>
      </c>
      <c r="G10" s="196">
        <v>238</v>
      </c>
      <c r="H10" s="196">
        <v>13</v>
      </c>
      <c r="I10" s="147">
        <v>13</v>
      </c>
      <c r="J10" s="138">
        <f t="shared" si="2"/>
        <v>2</v>
      </c>
      <c r="K10" s="125">
        <v>100</v>
      </c>
      <c r="L10" s="138">
        <f t="shared" si="3"/>
        <v>4</v>
      </c>
      <c r="M10" s="197">
        <v>2</v>
      </c>
      <c r="N10" s="197">
        <v>2</v>
      </c>
      <c r="O10" s="197">
        <v>2</v>
      </c>
      <c r="P10" s="124">
        <f t="shared" si="4"/>
        <v>6</v>
      </c>
      <c r="Q10" s="80">
        <v>235</v>
      </c>
      <c r="R10" s="80">
        <v>231</v>
      </c>
      <c r="S10" s="140">
        <f t="shared" si="5"/>
        <v>98</v>
      </c>
      <c r="T10" s="138">
        <f t="shared" si="6"/>
        <v>4</v>
      </c>
      <c r="U10" s="196">
        <v>273</v>
      </c>
      <c r="V10" s="196">
        <v>100</v>
      </c>
      <c r="W10" s="124">
        <f t="shared" si="7"/>
        <v>2</v>
      </c>
      <c r="X10" s="198">
        <v>183</v>
      </c>
      <c r="Y10" s="198">
        <v>64</v>
      </c>
      <c r="Z10" s="128">
        <f t="shared" si="0"/>
        <v>20</v>
      </c>
      <c r="AA10" s="128">
        <f t="shared" si="8"/>
        <v>100</v>
      </c>
      <c r="AD10" s="199"/>
    </row>
    <row r="11" spans="1:30" ht="30" customHeight="1" x14ac:dyDescent="0.25">
      <c r="A11" s="146" t="s">
        <v>34</v>
      </c>
      <c r="B11" s="194">
        <v>35</v>
      </c>
      <c r="C11" s="167" t="s">
        <v>551</v>
      </c>
      <c r="D11" s="167" t="s">
        <v>384</v>
      </c>
      <c r="E11" s="195" t="s">
        <v>616</v>
      </c>
      <c r="F11" s="138">
        <f t="shared" si="1"/>
        <v>2</v>
      </c>
      <c r="G11" s="196">
        <v>332</v>
      </c>
      <c r="H11" s="196">
        <v>15</v>
      </c>
      <c r="I11" s="147">
        <v>15</v>
      </c>
      <c r="J11" s="138">
        <f t="shared" si="2"/>
        <v>2</v>
      </c>
      <c r="K11" s="125">
        <v>100</v>
      </c>
      <c r="L11" s="138">
        <f t="shared" si="3"/>
        <v>4</v>
      </c>
      <c r="M11" s="197">
        <v>2</v>
      </c>
      <c r="N11" s="197">
        <v>2</v>
      </c>
      <c r="O11" s="197">
        <v>2</v>
      </c>
      <c r="P11" s="124">
        <f t="shared" si="4"/>
        <v>6</v>
      </c>
      <c r="Q11" s="80">
        <v>320</v>
      </c>
      <c r="R11" s="80">
        <v>320</v>
      </c>
      <c r="S11" s="140">
        <f t="shared" si="5"/>
        <v>100</v>
      </c>
      <c r="T11" s="138">
        <f t="shared" si="6"/>
        <v>4</v>
      </c>
      <c r="U11" s="196">
        <v>358</v>
      </c>
      <c r="V11" s="196">
        <v>100</v>
      </c>
      <c r="W11" s="124">
        <f t="shared" si="7"/>
        <v>2</v>
      </c>
      <c r="X11" s="198">
        <v>242</v>
      </c>
      <c r="Y11" s="198">
        <v>33</v>
      </c>
      <c r="Z11" s="128">
        <f t="shared" si="0"/>
        <v>20</v>
      </c>
      <c r="AA11" s="128">
        <f t="shared" si="8"/>
        <v>100</v>
      </c>
      <c r="AD11" s="199"/>
    </row>
    <row r="12" spans="1:30" ht="30" customHeight="1" x14ac:dyDescent="0.25">
      <c r="A12" s="146" t="s">
        <v>34</v>
      </c>
      <c r="B12" s="194">
        <v>36</v>
      </c>
      <c r="C12" s="167" t="s">
        <v>552</v>
      </c>
      <c r="D12" s="167" t="s">
        <v>363</v>
      </c>
      <c r="E12" s="195" t="s">
        <v>616</v>
      </c>
      <c r="F12" s="138">
        <f t="shared" si="1"/>
        <v>2</v>
      </c>
      <c r="G12" s="196">
        <v>187</v>
      </c>
      <c r="H12" s="196">
        <v>8</v>
      </c>
      <c r="I12" s="147">
        <v>8</v>
      </c>
      <c r="J12" s="138">
        <f t="shared" si="2"/>
        <v>2</v>
      </c>
      <c r="K12" s="125">
        <v>100</v>
      </c>
      <c r="L12" s="138">
        <f t="shared" si="3"/>
        <v>4</v>
      </c>
      <c r="M12" s="197">
        <v>2</v>
      </c>
      <c r="N12" s="197">
        <v>2</v>
      </c>
      <c r="O12" s="197">
        <v>2</v>
      </c>
      <c r="P12" s="124">
        <f t="shared" si="4"/>
        <v>6</v>
      </c>
      <c r="Q12" s="80">
        <v>182</v>
      </c>
      <c r="R12" s="80">
        <v>182</v>
      </c>
      <c r="S12" s="140">
        <f t="shared" si="5"/>
        <v>100</v>
      </c>
      <c r="T12" s="138">
        <f t="shared" si="6"/>
        <v>4</v>
      </c>
      <c r="U12" s="196">
        <v>260</v>
      </c>
      <c r="V12" s="196">
        <v>100</v>
      </c>
      <c r="W12" s="124">
        <f t="shared" si="7"/>
        <v>2</v>
      </c>
      <c r="X12" s="198">
        <v>148</v>
      </c>
      <c r="Y12" s="198">
        <v>22</v>
      </c>
      <c r="Z12" s="128">
        <f t="shared" si="0"/>
        <v>20</v>
      </c>
      <c r="AA12" s="128">
        <f t="shared" si="8"/>
        <v>100</v>
      </c>
      <c r="AD12" s="199"/>
    </row>
    <row r="13" spans="1:30" ht="30" customHeight="1" x14ac:dyDescent="0.25">
      <c r="A13" s="146" t="s">
        <v>34</v>
      </c>
      <c r="B13" s="194">
        <v>37</v>
      </c>
      <c r="C13" s="167" t="s">
        <v>553</v>
      </c>
      <c r="D13" s="167" t="s">
        <v>385</v>
      </c>
      <c r="E13" s="195" t="s">
        <v>616</v>
      </c>
      <c r="F13" s="138">
        <f t="shared" si="1"/>
        <v>2</v>
      </c>
      <c r="G13" s="196">
        <v>338</v>
      </c>
      <c r="H13" s="196">
        <v>13</v>
      </c>
      <c r="I13" s="147">
        <v>13</v>
      </c>
      <c r="J13" s="138">
        <f t="shared" si="2"/>
        <v>2</v>
      </c>
      <c r="K13" s="125">
        <v>95.238095238095227</v>
      </c>
      <c r="L13" s="138">
        <f t="shared" si="3"/>
        <v>4</v>
      </c>
      <c r="M13" s="197">
        <v>2</v>
      </c>
      <c r="N13" s="197">
        <v>2</v>
      </c>
      <c r="O13" s="197">
        <v>2</v>
      </c>
      <c r="P13" s="124">
        <f t="shared" si="4"/>
        <v>6</v>
      </c>
      <c r="Q13" s="80">
        <v>335</v>
      </c>
      <c r="R13" s="80">
        <v>335</v>
      </c>
      <c r="S13" s="140">
        <f t="shared" si="5"/>
        <v>100</v>
      </c>
      <c r="T13" s="138">
        <f t="shared" si="6"/>
        <v>4</v>
      </c>
      <c r="U13" s="196">
        <v>420</v>
      </c>
      <c r="V13" s="196">
        <v>100</v>
      </c>
      <c r="W13" s="124">
        <f t="shared" si="7"/>
        <v>2</v>
      </c>
      <c r="X13" s="198">
        <v>122</v>
      </c>
      <c r="Y13" s="198">
        <v>32</v>
      </c>
      <c r="Z13" s="128">
        <f t="shared" si="0"/>
        <v>20</v>
      </c>
      <c r="AA13" s="128">
        <f t="shared" si="8"/>
        <v>100</v>
      </c>
      <c r="AD13" s="199"/>
    </row>
    <row r="14" spans="1:30" ht="30" customHeight="1" x14ac:dyDescent="0.25">
      <c r="A14" s="146" t="s">
        <v>34</v>
      </c>
      <c r="B14" s="194">
        <v>40</v>
      </c>
      <c r="C14" s="167" t="s">
        <v>214</v>
      </c>
      <c r="D14" s="167" t="s">
        <v>380</v>
      </c>
      <c r="E14" s="195" t="s">
        <v>616</v>
      </c>
      <c r="F14" s="138">
        <f t="shared" si="1"/>
        <v>2</v>
      </c>
      <c r="G14" s="196">
        <v>227</v>
      </c>
      <c r="H14" s="196">
        <v>10</v>
      </c>
      <c r="I14" s="147">
        <v>10</v>
      </c>
      <c r="J14" s="138">
        <f t="shared" si="2"/>
        <v>2</v>
      </c>
      <c r="K14" s="125">
        <v>90.476190476190482</v>
      </c>
      <c r="L14" s="138">
        <f t="shared" si="3"/>
        <v>4</v>
      </c>
      <c r="M14" s="197">
        <v>2</v>
      </c>
      <c r="N14" s="197">
        <v>2</v>
      </c>
      <c r="O14" s="197">
        <v>2</v>
      </c>
      <c r="P14" s="124">
        <f t="shared" si="4"/>
        <v>6</v>
      </c>
      <c r="Q14" s="80">
        <v>221</v>
      </c>
      <c r="R14" s="80">
        <v>221</v>
      </c>
      <c r="S14" s="140">
        <f t="shared" si="5"/>
        <v>100</v>
      </c>
      <c r="T14" s="138">
        <f t="shared" si="6"/>
        <v>4</v>
      </c>
      <c r="U14" s="196">
        <v>304</v>
      </c>
      <c r="V14" s="196">
        <v>100</v>
      </c>
      <c r="W14" s="124">
        <f t="shared" si="7"/>
        <v>2</v>
      </c>
      <c r="X14" s="198">
        <v>87</v>
      </c>
      <c r="Y14" s="198">
        <v>32</v>
      </c>
      <c r="Z14" s="128">
        <f t="shared" si="0"/>
        <v>20</v>
      </c>
      <c r="AA14" s="128">
        <f t="shared" si="8"/>
        <v>100</v>
      </c>
      <c r="AD14" s="199"/>
    </row>
    <row r="15" spans="1:30" ht="30" customHeight="1" x14ac:dyDescent="0.25">
      <c r="A15" s="146" t="s">
        <v>34</v>
      </c>
      <c r="B15" s="194">
        <v>41</v>
      </c>
      <c r="C15" s="167" t="s">
        <v>556</v>
      </c>
      <c r="D15" s="167" t="s">
        <v>386</v>
      </c>
      <c r="E15" s="195" t="s">
        <v>616</v>
      </c>
      <c r="F15" s="138">
        <f t="shared" si="1"/>
        <v>2</v>
      </c>
      <c r="G15" s="196">
        <v>257</v>
      </c>
      <c r="H15" s="196">
        <v>11</v>
      </c>
      <c r="I15" s="147">
        <v>11</v>
      </c>
      <c r="J15" s="138">
        <f t="shared" si="2"/>
        <v>2</v>
      </c>
      <c r="K15" s="125">
        <v>100</v>
      </c>
      <c r="L15" s="138">
        <f t="shared" si="3"/>
        <v>4</v>
      </c>
      <c r="M15" s="197">
        <v>2</v>
      </c>
      <c r="N15" s="197">
        <v>2</v>
      </c>
      <c r="O15" s="197">
        <v>2</v>
      </c>
      <c r="P15" s="124">
        <f t="shared" si="4"/>
        <v>6</v>
      </c>
      <c r="Q15" s="80">
        <v>250</v>
      </c>
      <c r="R15" s="80">
        <v>250</v>
      </c>
      <c r="S15" s="140">
        <f t="shared" si="5"/>
        <v>100</v>
      </c>
      <c r="T15" s="138">
        <f t="shared" si="6"/>
        <v>4</v>
      </c>
      <c r="U15" s="196">
        <v>295</v>
      </c>
      <c r="V15" s="196">
        <v>100</v>
      </c>
      <c r="W15" s="124">
        <f t="shared" si="7"/>
        <v>2</v>
      </c>
      <c r="X15" s="198">
        <v>231</v>
      </c>
      <c r="Y15" s="198">
        <v>94</v>
      </c>
      <c r="Z15" s="128">
        <f t="shared" si="0"/>
        <v>20</v>
      </c>
      <c r="AA15" s="128">
        <f t="shared" si="8"/>
        <v>100</v>
      </c>
      <c r="AD15" s="199"/>
    </row>
    <row r="16" spans="1:30" ht="30" customHeight="1" x14ac:dyDescent="0.25">
      <c r="A16" s="146" t="s">
        <v>34</v>
      </c>
      <c r="B16" s="194">
        <v>44</v>
      </c>
      <c r="C16" s="167" t="s">
        <v>215</v>
      </c>
      <c r="D16" s="167" t="s">
        <v>398</v>
      </c>
      <c r="E16" s="195" t="s">
        <v>616</v>
      </c>
      <c r="F16" s="138">
        <f t="shared" si="1"/>
        <v>2</v>
      </c>
      <c r="G16" s="196">
        <v>259</v>
      </c>
      <c r="H16" s="196">
        <v>15</v>
      </c>
      <c r="I16" s="147">
        <v>14</v>
      </c>
      <c r="J16" s="138">
        <f t="shared" si="2"/>
        <v>2</v>
      </c>
      <c r="K16" s="125">
        <v>93.650793650793645</v>
      </c>
      <c r="L16" s="138">
        <f t="shared" si="3"/>
        <v>4</v>
      </c>
      <c r="M16" s="197">
        <v>2</v>
      </c>
      <c r="N16" s="197">
        <v>2</v>
      </c>
      <c r="O16" s="197">
        <v>2</v>
      </c>
      <c r="P16" s="124">
        <f t="shared" si="4"/>
        <v>6</v>
      </c>
      <c r="Q16" s="80">
        <v>250</v>
      </c>
      <c r="R16" s="80">
        <v>250</v>
      </c>
      <c r="S16" s="140">
        <f t="shared" si="5"/>
        <v>100</v>
      </c>
      <c r="T16" s="138">
        <f t="shared" si="6"/>
        <v>4</v>
      </c>
      <c r="U16" s="196">
        <v>281</v>
      </c>
      <c r="V16" s="196">
        <v>100</v>
      </c>
      <c r="W16" s="124">
        <f t="shared" si="7"/>
        <v>2</v>
      </c>
      <c r="X16" s="198">
        <v>198</v>
      </c>
      <c r="Y16" s="198">
        <v>237</v>
      </c>
      <c r="Z16" s="128">
        <f t="shared" si="0"/>
        <v>20</v>
      </c>
      <c r="AA16" s="128">
        <f t="shared" si="8"/>
        <v>100</v>
      </c>
      <c r="AD16" s="199"/>
    </row>
    <row r="17" spans="1:27" s="199" customFormat="1" ht="30" customHeight="1" x14ac:dyDescent="0.25">
      <c r="A17" s="146" t="s">
        <v>34</v>
      </c>
      <c r="B17" s="194">
        <v>45</v>
      </c>
      <c r="C17" s="167" t="s">
        <v>216</v>
      </c>
      <c r="D17" s="167" t="s">
        <v>365</v>
      </c>
      <c r="E17" s="195" t="s">
        <v>616</v>
      </c>
      <c r="F17" s="138">
        <f t="shared" si="1"/>
        <v>2</v>
      </c>
      <c r="G17" s="196">
        <v>272</v>
      </c>
      <c r="H17" s="196">
        <v>12</v>
      </c>
      <c r="I17" s="147">
        <v>12</v>
      </c>
      <c r="J17" s="138">
        <f t="shared" si="2"/>
        <v>2</v>
      </c>
      <c r="K17" s="125">
        <v>92.063492063492063</v>
      </c>
      <c r="L17" s="138">
        <f t="shared" si="3"/>
        <v>4</v>
      </c>
      <c r="M17" s="197">
        <v>2</v>
      </c>
      <c r="N17" s="197">
        <v>2</v>
      </c>
      <c r="O17" s="197">
        <v>2</v>
      </c>
      <c r="P17" s="124">
        <f t="shared" si="4"/>
        <v>6</v>
      </c>
      <c r="Q17" s="80">
        <v>259</v>
      </c>
      <c r="R17" s="80">
        <v>256</v>
      </c>
      <c r="S17" s="140">
        <f t="shared" si="5"/>
        <v>99</v>
      </c>
      <c r="T17" s="138">
        <f t="shared" si="6"/>
        <v>4</v>
      </c>
      <c r="U17" s="196">
        <v>283</v>
      </c>
      <c r="V17" s="196">
        <v>100</v>
      </c>
      <c r="W17" s="124">
        <f t="shared" si="7"/>
        <v>2</v>
      </c>
      <c r="X17" s="198">
        <v>337</v>
      </c>
      <c r="Y17" s="198">
        <v>31</v>
      </c>
      <c r="Z17" s="128">
        <f t="shared" si="0"/>
        <v>20</v>
      </c>
      <c r="AA17" s="128">
        <f t="shared" si="8"/>
        <v>100</v>
      </c>
    </row>
    <row r="18" spans="1:27" s="199" customFormat="1" ht="30" customHeight="1" x14ac:dyDescent="0.25">
      <c r="A18" s="146" t="s">
        <v>34</v>
      </c>
      <c r="B18" s="194">
        <v>46</v>
      </c>
      <c r="C18" s="167" t="s">
        <v>533</v>
      </c>
      <c r="D18" s="167" t="s">
        <v>430</v>
      </c>
      <c r="E18" s="195" t="s">
        <v>616</v>
      </c>
      <c r="F18" s="138">
        <f t="shared" si="1"/>
        <v>2</v>
      </c>
      <c r="G18" s="196">
        <v>384</v>
      </c>
      <c r="H18" s="196">
        <v>14</v>
      </c>
      <c r="I18" s="147">
        <v>14</v>
      </c>
      <c r="J18" s="138">
        <f t="shared" si="2"/>
        <v>2</v>
      </c>
      <c r="K18" s="125">
        <v>100</v>
      </c>
      <c r="L18" s="138">
        <f t="shared" si="3"/>
        <v>4</v>
      </c>
      <c r="M18" s="197">
        <v>2</v>
      </c>
      <c r="N18" s="197">
        <v>2</v>
      </c>
      <c r="O18" s="197">
        <v>2</v>
      </c>
      <c r="P18" s="124">
        <f t="shared" si="4"/>
        <v>6</v>
      </c>
      <c r="Q18" s="80">
        <v>379</v>
      </c>
      <c r="R18" s="80">
        <v>379</v>
      </c>
      <c r="S18" s="140">
        <f t="shared" si="5"/>
        <v>100</v>
      </c>
      <c r="T18" s="138">
        <f t="shared" si="6"/>
        <v>4</v>
      </c>
      <c r="U18" s="196">
        <v>462</v>
      </c>
      <c r="V18" s="196">
        <v>100</v>
      </c>
      <c r="W18" s="124">
        <f t="shared" si="7"/>
        <v>2</v>
      </c>
      <c r="X18" s="198">
        <v>118</v>
      </c>
      <c r="Y18" s="198">
        <v>21</v>
      </c>
      <c r="Z18" s="128">
        <f t="shared" si="0"/>
        <v>20</v>
      </c>
      <c r="AA18" s="128">
        <f t="shared" si="8"/>
        <v>100</v>
      </c>
    </row>
    <row r="19" spans="1:27" s="199" customFormat="1" ht="30" customHeight="1" x14ac:dyDescent="0.25">
      <c r="A19" s="146" t="s">
        <v>34</v>
      </c>
      <c r="B19" s="194">
        <v>49</v>
      </c>
      <c r="C19" s="167" t="s">
        <v>199</v>
      </c>
      <c r="D19" s="167" t="s">
        <v>378</v>
      </c>
      <c r="E19" s="195" t="s">
        <v>616</v>
      </c>
      <c r="F19" s="138">
        <f t="shared" si="1"/>
        <v>2</v>
      </c>
      <c r="G19" s="196">
        <v>70</v>
      </c>
      <c r="H19" s="196">
        <v>7</v>
      </c>
      <c r="I19" s="147">
        <v>7</v>
      </c>
      <c r="J19" s="138">
        <f t="shared" si="2"/>
        <v>2</v>
      </c>
      <c r="K19" s="125">
        <v>98.412698412698404</v>
      </c>
      <c r="L19" s="138">
        <f t="shared" si="3"/>
        <v>4</v>
      </c>
      <c r="M19" s="197">
        <v>2</v>
      </c>
      <c r="N19" s="197">
        <v>2</v>
      </c>
      <c r="O19" s="197">
        <v>2</v>
      </c>
      <c r="P19" s="124">
        <f t="shared" si="4"/>
        <v>6</v>
      </c>
      <c r="Q19" s="80">
        <v>70</v>
      </c>
      <c r="R19" s="80">
        <v>70</v>
      </c>
      <c r="S19" s="140">
        <f t="shared" si="5"/>
        <v>100</v>
      </c>
      <c r="T19" s="138">
        <f t="shared" si="6"/>
        <v>4</v>
      </c>
      <c r="U19" s="196">
        <v>108</v>
      </c>
      <c r="V19" s="196">
        <v>100</v>
      </c>
      <c r="W19" s="124">
        <f t="shared" si="7"/>
        <v>2</v>
      </c>
      <c r="X19" s="198">
        <v>58</v>
      </c>
      <c r="Y19" s="198">
        <v>5</v>
      </c>
      <c r="Z19" s="128">
        <f t="shared" si="0"/>
        <v>20</v>
      </c>
      <c r="AA19" s="128">
        <f t="shared" si="8"/>
        <v>100</v>
      </c>
    </row>
    <row r="20" spans="1:27" s="199" customFormat="1" ht="30" customHeight="1" x14ac:dyDescent="0.25">
      <c r="A20" s="146" t="s">
        <v>34</v>
      </c>
      <c r="B20" s="194">
        <v>51</v>
      </c>
      <c r="C20" s="167" t="s">
        <v>560</v>
      </c>
      <c r="D20" s="167" t="s">
        <v>367</v>
      </c>
      <c r="E20" s="195" t="s">
        <v>616</v>
      </c>
      <c r="F20" s="138">
        <f t="shared" si="1"/>
        <v>2</v>
      </c>
      <c r="G20" s="196">
        <v>277</v>
      </c>
      <c r="H20" s="196">
        <v>11</v>
      </c>
      <c r="I20" s="147">
        <v>11</v>
      </c>
      <c r="J20" s="138">
        <f t="shared" si="2"/>
        <v>2</v>
      </c>
      <c r="K20" s="125">
        <v>93.650793650793645</v>
      </c>
      <c r="L20" s="138">
        <f t="shared" si="3"/>
        <v>4</v>
      </c>
      <c r="M20" s="197">
        <v>2</v>
      </c>
      <c r="N20" s="197">
        <v>2</v>
      </c>
      <c r="O20" s="197">
        <v>2</v>
      </c>
      <c r="P20" s="124">
        <f t="shared" si="4"/>
        <v>6</v>
      </c>
      <c r="Q20" s="80">
        <v>271</v>
      </c>
      <c r="R20" s="80">
        <v>271</v>
      </c>
      <c r="S20" s="140">
        <f t="shared" si="5"/>
        <v>100</v>
      </c>
      <c r="T20" s="138">
        <f t="shared" si="6"/>
        <v>4</v>
      </c>
      <c r="U20" s="196">
        <v>339</v>
      </c>
      <c r="V20" s="196">
        <v>100</v>
      </c>
      <c r="W20" s="124">
        <f t="shared" si="7"/>
        <v>2</v>
      </c>
      <c r="X20" s="198">
        <v>234</v>
      </c>
      <c r="Y20" s="198">
        <v>106</v>
      </c>
      <c r="Z20" s="128">
        <f t="shared" si="0"/>
        <v>20</v>
      </c>
      <c r="AA20" s="128">
        <f t="shared" si="8"/>
        <v>100</v>
      </c>
    </row>
    <row r="21" spans="1:27" s="199" customFormat="1" ht="30" customHeight="1" x14ac:dyDescent="0.25">
      <c r="A21" s="146" t="s">
        <v>34</v>
      </c>
      <c r="B21" s="194">
        <v>3</v>
      </c>
      <c r="C21" s="167" t="s">
        <v>534</v>
      </c>
      <c r="D21" s="167" t="s">
        <v>404</v>
      </c>
      <c r="E21" s="195" t="s">
        <v>616</v>
      </c>
      <c r="F21" s="138">
        <f t="shared" si="1"/>
        <v>2</v>
      </c>
      <c r="G21" s="196">
        <v>233</v>
      </c>
      <c r="H21" s="196">
        <v>11</v>
      </c>
      <c r="I21" s="147">
        <v>11</v>
      </c>
      <c r="J21" s="138">
        <f t="shared" si="2"/>
        <v>2</v>
      </c>
      <c r="K21" s="125">
        <v>96.825396825396822</v>
      </c>
      <c r="L21" s="138">
        <f t="shared" si="3"/>
        <v>4</v>
      </c>
      <c r="M21" s="197">
        <v>2</v>
      </c>
      <c r="N21" s="197">
        <v>2</v>
      </c>
      <c r="O21" s="197">
        <v>2</v>
      </c>
      <c r="P21" s="124">
        <f t="shared" si="4"/>
        <v>6</v>
      </c>
      <c r="Q21" s="80">
        <v>232</v>
      </c>
      <c r="R21" s="80">
        <v>217</v>
      </c>
      <c r="S21" s="140">
        <f t="shared" si="5"/>
        <v>94</v>
      </c>
      <c r="T21" s="138">
        <f t="shared" si="6"/>
        <v>4</v>
      </c>
      <c r="U21" s="196">
        <v>267</v>
      </c>
      <c r="V21" s="196">
        <v>100</v>
      </c>
      <c r="W21" s="124">
        <f t="shared" si="7"/>
        <v>2</v>
      </c>
      <c r="X21" s="198">
        <v>78</v>
      </c>
      <c r="Y21" s="198">
        <v>10</v>
      </c>
      <c r="Z21" s="128">
        <f t="shared" si="0"/>
        <v>20</v>
      </c>
      <c r="AA21" s="128">
        <f t="shared" si="8"/>
        <v>100</v>
      </c>
    </row>
    <row r="22" spans="1:27" s="199" customFormat="1" ht="30" customHeight="1" x14ac:dyDescent="0.25">
      <c r="A22" s="146" t="s">
        <v>34</v>
      </c>
      <c r="B22" s="194">
        <v>34</v>
      </c>
      <c r="C22" s="167" t="s">
        <v>213</v>
      </c>
      <c r="D22" s="167" t="s">
        <v>362</v>
      </c>
      <c r="E22" s="195" t="s">
        <v>616</v>
      </c>
      <c r="F22" s="138">
        <f t="shared" si="1"/>
        <v>2</v>
      </c>
      <c r="G22" s="196">
        <v>82</v>
      </c>
      <c r="H22" s="196">
        <v>7</v>
      </c>
      <c r="I22" s="147">
        <v>7</v>
      </c>
      <c r="J22" s="138">
        <f t="shared" si="2"/>
        <v>2</v>
      </c>
      <c r="K22" s="125">
        <v>96.825396825396822</v>
      </c>
      <c r="L22" s="138">
        <f t="shared" si="3"/>
        <v>4</v>
      </c>
      <c r="M22" s="197">
        <v>2</v>
      </c>
      <c r="N22" s="197">
        <v>2</v>
      </c>
      <c r="O22" s="197">
        <v>2</v>
      </c>
      <c r="P22" s="124">
        <f t="shared" si="4"/>
        <v>6</v>
      </c>
      <c r="Q22" s="80">
        <v>81</v>
      </c>
      <c r="R22" s="80">
        <v>78</v>
      </c>
      <c r="S22" s="140">
        <f t="shared" si="5"/>
        <v>96</v>
      </c>
      <c r="T22" s="138">
        <f t="shared" si="6"/>
        <v>4</v>
      </c>
      <c r="U22" s="196">
        <v>103</v>
      </c>
      <c r="V22" s="196">
        <v>100</v>
      </c>
      <c r="W22" s="124">
        <f t="shared" si="7"/>
        <v>2</v>
      </c>
      <c r="X22" s="198">
        <v>60</v>
      </c>
      <c r="Y22" s="198">
        <v>17</v>
      </c>
      <c r="Z22" s="128">
        <f t="shared" si="0"/>
        <v>20</v>
      </c>
      <c r="AA22" s="128">
        <f t="shared" si="8"/>
        <v>100</v>
      </c>
    </row>
    <row r="23" spans="1:27" s="199" customFormat="1" ht="30" customHeight="1" x14ac:dyDescent="0.25">
      <c r="A23" s="146" t="s">
        <v>34</v>
      </c>
      <c r="B23" s="194">
        <v>43</v>
      </c>
      <c r="C23" s="167" t="s">
        <v>558</v>
      </c>
      <c r="D23" s="167" t="s">
        <v>381</v>
      </c>
      <c r="E23" s="195" t="s">
        <v>616</v>
      </c>
      <c r="F23" s="138">
        <f t="shared" si="1"/>
        <v>2</v>
      </c>
      <c r="G23" s="196">
        <v>283</v>
      </c>
      <c r="H23" s="196">
        <v>12</v>
      </c>
      <c r="I23" s="147">
        <v>12</v>
      </c>
      <c r="J23" s="138">
        <f t="shared" si="2"/>
        <v>2</v>
      </c>
      <c r="K23" s="125">
        <v>93.650793650793645</v>
      </c>
      <c r="L23" s="138">
        <f t="shared" si="3"/>
        <v>4</v>
      </c>
      <c r="M23" s="197">
        <v>2</v>
      </c>
      <c r="N23" s="197">
        <v>2</v>
      </c>
      <c r="O23" s="197">
        <v>2</v>
      </c>
      <c r="P23" s="124">
        <f t="shared" si="4"/>
        <v>6</v>
      </c>
      <c r="Q23" s="80">
        <v>279</v>
      </c>
      <c r="R23" s="80">
        <v>275</v>
      </c>
      <c r="S23" s="140">
        <f t="shared" si="5"/>
        <v>99</v>
      </c>
      <c r="T23" s="138">
        <f t="shared" si="6"/>
        <v>4</v>
      </c>
      <c r="U23" s="196">
        <v>324</v>
      </c>
      <c r="V23" s="196">
        <v>99</v>
      </c>
      <c r="W23" s="124">
        <f t="shared" si="7"/>
        <v>2</v>
      </c>
      <c r="X23" s="198">
        <v>328</v>
      </c>
      <c r="Y23" s="198">
        <v>255</v>
      </c>
      <c r="Z23" s="128">
        <f t="shared" si="0"/>
        <v>20</v>
      </c>
      <c r="AA23" s="128">
        <f t="shared" si="8"/>
        <v>100</v>
      </c>
    </row>
    <row r="24" spans="1:27" s="199" customFormat="1" ht="30" customHeight="1" x14ac:dyDescent="0.25">
      <c r="A24" s="146" t="s">
        <v>34</v>
      </c>
      <c r="B24" s="194">
        <v>47</v>
      </c>
      <c r="C24" s="167" t="s">
        <v>559</v>
      </c>
      <c r="D24" s="167" t="s">
        <v>390</v>
      </c>
      <c r="E24" s="195" t="s">
        <v>616</v>
      </c>
      <c r="F24" s="138">
        <f t="shared" si="1"/>
        <v>2</v>
      </c>
      <c r="G24" s="196">
        <v>292</v>
      </c>
      <c r="H24" s="196">
        <v>12</v>
      </c>
      <c r="I24" s="147">
        <v>12</v>
      </c>
      <c r="J24" s="138">
        <f t="shared" si="2"/>
        <v>2</v>
      </c>
      <c r="K24" s="125">
        <v>90.476190476190482</v>
      </c>
      <c r="L24" s="138">
        <f t="shared" si="3"/>
        <v>4</v>
      </c>
      <c r="M24" s="197">
        <v>2</v>
      </c>
      <c r="N24" s="197">
        <v>2</v>
      </c>
      <c r="O24" s="197">
        <v>2</v>
      </c>
      <c r="P24" s="124">
        <f t="shared" si="4"/>
        <v>6</v>
      </c>
      <c r="Q24" s="80">
        <v>286</v>
      </c>
      <c r="R24" s="80">
        <v>286</v>
      </c>
      <c r="S24" s="140">
        <f t="shared" si="5"/>
        <v>100</v>
      </c>
      <c r="T24" s="138">
        <f t="shared" si="6"/>
        <v>4</v>
      </c>
      <c r="U24" s="196">
        <v>325</v>
      </c>
      <c r="V24" s="196">
        <v>100</v>
      </c>
      <c r="W24" s="124">
        <f t="shared" si="7"/>
        <v>2</v>
      </c>
      <c r="X24" s="198">
        <v>411</v>
      </c>
      <c r="Y24" s="198">
        <v>184</v>
      </c>
      <c r="Z24" s="128">
        <f t="shared" si="0"/>
        <v>20</v>
      </c>
      <c r="AA24" s="128">
        <f t="shared" si="8"/>
        <v>100</v>
      </c>
    </row>
    <row r="25" spans="1:27" s="199" customFormat="1" ht="30" customHeight="1" x14ac:dyDescent="0.25">
      <c r="A25" s="146" t="s">
        <v>34</v>
      </c>
      <c r="B25" s="194">
        <v>48</v>
      </c>
      <c r="C25" s="167" t="s">
        <v>217</v>
      </c>
      <c r="D25" s="167" t="s">
        <v>366</v>
      </c>
      <c r="E25" s="195" t="s">
        <v>616</v>
      </c>
      <c r="F25" s="138">
        <f t="shared" si="1"/>
        <v>2</v>
      </c>
      <c r="G25" s="196">
        <v>156</v>
      </c>
      <c r="H25" s="196">
        <v>7</v>
      </c>
      <c r="I25" s="147">
        <v>7</v>
      </c>
      <c r="J25" s="138">
        <f t="shared" si="2"/>
        <v>2</v>
      </c>
      <c r="K25" s="125">
        <v>92.063492063492063</v>
      </c>
      <c r="L25" s="138">
        <f t="shared" si="3"/>
        <v>4</v>
      </c>
      <c r="M25" s="197">
        <v>2</v>
      </c>
      <c r="N25" s="197">
        <v>2</v>
      </c>
      <c r="O25" s="197">
        <v>2</v>
      </c>
      <c r="P25" s="124">
        <f t="shared" si="4"/>
        <v>6</v>
      </c>
      <c r="Q25" s="80">
        <v>149</v>
      </c>
      <c r="R25" s="80">
        <v>146</v>
      </c>
      <c r="S25" s="140">
        <f t="shared" si="5"/>
        <v>98</v>
      </c>
      <c r="T25" s="138">
        <f t="shared" si="6"/>
        <v>4</v>
      </c>
      <c r="U25" s="196">
        <v>176</v>
      </c>
      <c r="V25" s="196">
        <v>99</v>
      </c>
      <c r="W25" s="124">
        <f t="shared" si="7"/>
        <v>2</v>
      </c>
      <c r="X25" s="198">
        <v>39</v>
      </c>
      <c r="Y25" s="198">
        <v>1</v>
      </c>
      <c r="Z25" s="128">
        <f t="shared" si="0"/>
        <v>20</v>
      </c>
      <c r="AA25" s="128">
        <f t="shared" si="8"/>
        <v>100</v>
      </c>
    </row>
    <row r="26" spans="1:27" s="199" customFormat="1" ht="30" customHeight="1" x14ac:dyDescent="0.25">
      <c r="A26" s="146" t="s">
        <v>34</v>
      </c>
      <c r="B26" s="194">
        <v>8</v>
      </c>
      <c r="C26" s="167" t="s">
        <v>536</v>
      </c>
      <c r="D26" s="167" t="s">
        <v>356</v>
      </c>
      <c r="E26" s="195" t="s">
        <v>616</v>
      </c>
      <c r="F26" s="138">
        <f t="shared" si="1"/>
        <v>2</v>
      </c>
      <c r="G26" s="196">
        <v>223</v>
      </c>
      <c r="H26" s="196">
        <v>12</v>
      </c>
      <c r="I26" s="147">
        <v>12</v>
      </c>
      <c r="J26" s="138">
        <f t="shared" si="2"/>
        <v>2</v>
      </c>
      <c r="K26" s="125">
        <v>100</v>
      </c>
      <c r="L26" s="138">
        <f t="shared" si="3"/>
        <v>4</v>
      </c>
      <c r="M26" s="197">
        <v>2</v>
      </c>
      <c r="N26" s="197">
        <v>2</v>
      </c>
      <c r="O26" s="197">
        <v>2</v>
      </c>
      <c r="P26" s="124">
        <f t="shared" si="4"/>
        <v>6</v>
      </c>
      <c r="Q26" s="80">
        <v>221</v>
      </c>
      <c r="R26" s="80">
        <v>221</v>
      </c>
      <c r="S26" s="140">
        <f t="shared" si="5"/>
        <v>100</v>
      </c>
      <c r="T26" s="138">
        <f t="shared" si="6"/>
        <v>4</v>
      </c>
      <c r="U26" s="196">
        <v>239</v>
      </c>
      <c r="V26" s="196">
        <v>100</v>
      </c>
      <c r="W26" s="124">
        <f t="shared" si="7"/>
        <v>2</v>
      </c>
      <c r="X26" s="198">
        <v>147</v>
      </c>
      <c r="Y26" s="198">
        <v>25</v>
      </c>
      <c r="Z26" s="128">
        <f t="shared" si="0"/>
        <v>20</v>
      </c>
      <c r="AA26" s="128">
        <f t="shared" si="8"/>
        <v>100</v>
      </c>
    </row>
    <row r="27" spans="1:27" s="199" customFormat="1" ht="30" customHeight="1" x14ac:dyDescent="0.25">
      <c r="A27" s="146" t="s">
        <v>34</v>
      </c>
      <c r="B27" s="194">
        <v>11</v>
      </c>
      <c r="C27" s="167" t="s">
        <v>538</v>
      </c>
      <c r="D27" s="167" t="s">
        <v>370</v>
      </c>
      <c r="E27" s="195" t="s">
        <v>616</v>
      </c>
      <c r="F27" s="138">
        <f t="shared" si="1"/>
        <v>2</v>
      </c>
      <c r="G27" s="196">
        <v>258</v>
      </c>
      <c r="H27" s="196">
        <v>12</v>
      </c>
      <c r="I27" s="147">
        <v>12</v>
      </c>
      <c r="J27" s="138">
        <f t="shared" si="2"/>
        <v>2</v>
      </c>
      <c r="K27" s="125">
        <v>100</v>
      </c>
      <c r="L27" s="138">
        <f t="shared" si="3"/>
        <v>4</v>
      </c>
      <c r="M27" s="197">
        <v>2</v>
      </c>
      <c r="N27" s="197">
        <v>2</v>
      </c>
      <c r="O27" s="197">
        <v>2</v>
      </c>
      <c r="P27" s="124">
        <f t="shared" si="4"/>
        <v>6</v>
      </c>
      <c r="Q27" s="80">
        <v>252</v>
      </c>
      <c r="R27" s="80">
        <v>252</v>
      </c>
      <c r="S27" s="140">
        <f t="shared" si="5"/>
        <v>100</v>
      </c>
      <c r="T27" s="138">
        <f t="shared" si="6"/>
        <v>4</v>
      </c>
      <c r="U27" s="196">
        <v>294</v>
      </c>
      <c r="V27" s="196">
        <v>100</v>
      </c>
      <c r="W27" s="124">
        <f t="shared" si="7"/>
        <v>2</v>
      </c>
      <c r="X27" s="198">
        <v>76</v>
      </c>
      <c r="Y27" s="198">
        <v>20</v>
      </c>
      <c r="Z27" s="128">
        <f t="shared" si="0"/>
        <v>20</v>
      </c>
      <c r="AA27" s="128">
        <f t="shared" si="8"/>
        <v>100</v>
      </c>
    </row>
    <row r="28" spans="1:27" s="199" customFormat="1" ht="30" customHeight="1" x14ac:dyDescent="0.25">
      <c r="A28" s="146" t="s">
        <v>34</v>
      </c>
      <c r="B28" s="194">
        <v>12</v>
      </c>
      <c r="C28" s="167" t="s">
        <v>539</v>
      </c>
      <c r="D28" s="167" t="s">
        <v>399</v>
      </c>
      <c r="E28" s="195" t="s">
        <v>616</v>
      </c>
      <c r="F28" s="138">
        <f t="shared" si="1"/>
        <v>2</v>
      </c>
      <c r="G28" s="196">
        <v>153</v>
      </c>
      <c r="H28" s="196">
        <v>7</v>
      </c>
      <c r="I28" s="147">
        <v>7</v>
      </c>
      <c r="J28" s="138">
        <f t="shared" si="2"/>
        <v>2</v>
      </c>
      <c r="K28" s="125">
        <v>93.650793650793645</v>
      </c>
      <c r="L28" s="138">
        <f t="shared" si="3"/>
        <v>4</v>
      </c>
      <c r="M28" s="197">
        <v>2</v>
      </c>
      <c r="N28" s="197">
        <v>2</v>
      </c>
      <c r="O28" s="197">
        <v>2</v>
      </c>
      <c r="P28" s="124">
        <f t="shared" si="4"/>
        <v>6</v>
      </c>
      <c r="Q28" s="80">
        <v>148</v>
      </c>
      <c r="R28" s="80">
        <v>137</v>
      </c>
      <c r="S28" s="140">
        <f t="shared" si="5"/>
        <v>93</v>
      </c>
      <c r="T28" s="138">
        <f t="shared" si="6"/>
        <v>4</v>
      </c>
      <c r="U28" s="196">
        <v>179</v>
      </c>
      <c r="V28" s="196">
        <v>100</v>
      </c>
      <c r="W28" s="124">
        <f t="shared" si="7"/>
        <v>2</v>
      </c>
      <c r="X28" s="198">
        <v>55</v>
      </c>
      <c r="Y28" s="198">
        <v>8</v>
      </c>
      <c r="Z28" s="128">
        <f t="shared" si="0"/>
        <v>20</v>
      </c>
      <c r="AA28" s="128">
        <f t="shared" si="8"/>
        <v>100</v>
      </c>
    </row>
    <row r="29" spans="1:27" s="199" customFormat="1" ht="30" customHeight="1" x14ac:dyDescent="0.25">
      <c r="A29" s="146" t="s">
        <v>34</v>
      </c>
      <c r="B29" s="194">
        <v>13</v>
      </c>
      <c r="C29" s="167" t="s">
        <v>205</v>
      </c>
      <c r="D29" s="167" t="s">
        <v>383</v>
      </c>
      <c r="E29" s="195" t="s">
        <v>616</v>
      </c>
      <c r="F29" s="138">
        <f t="shared" si="1"/>
        <v>2</v>
      </c>
      <c r="G29" s="196">
        <v>315</v>
      </c>
      <c r="H29" s="196">
        <v>12</v>
      </c>
      <c r="I29" s="147">
        <v>12</v>
      </c>
      <c r="J29" s="138">
        <f t="shared" si="2"/>
        <v>2</v>
      </c>
      <c r="K29" s="125">
        <v>96.825396825396822</v>
      </c>
      <c r="L29" s="138">
        <f t="shared" si="3"/>
        <v>4</v>
      </c>
      <c r="M29" s="197">
        <v>2</v>
      </c>
      <c r="N29" s="197">
        <v>2</v>
      </c>
      <c r="O29" s="197">
        <v>2</v>
      </c>
      <c r="P29" s="124">
        <f t="shared" si="4"/>
        <v>6</v>
      </c>
      <c r="Q29" s="80">
        <v>310</v>
      </c>
      <c r="R29" s="80">
        <v>310</v>
      </c>
      <c r="S29" s="140">
        <f t="shared" si="5"/>
        <v>100</v>
      </c>
      <c r="T29" s="138">
        <f t="shared" si="6"/>
        <v>4</v>
      </c>
      <c r="U29" s="196">
        <v>301</v>
      </c>
      <c r="V29" s="196">
        <v>100</v>
      </c>
      <c r="W29" s="124">
        <f t="shared" si="7"/>
        <v>2</v>
      </c>
      <c r="X29" s="198">
        <v>157</v>
      </c>
      <c r="Y29" s="198">
        <v>21</v>
      </c>
      <c r="Z29" s="128">
        <f t="shared" si="0"/>
        <v>20</v>
      </c>
      <c r="AA29" s="128">
        <f t="shared" si="8"/>
        <v>100</v>
      </c>
    </row>
    <row r="30" spans="1:27" s="199" customFormat="1" ht="30" customHeight="1" x14ac:dyDescent="0.25">
      <c r="A30" s="146" t="s">
        <v>34</v>
      </c>
      <c r="B30" s="194">
        <v>14</v>
      </c>
      <c r="C30" s="167" t="s">
        <v>206</v>
      </c>
      <c r="D30" s="167" t="s">
        <v>400</v>
      </c>
      <c r="E30" s="195" t="s">
        <v>616</v>
      </c>
      <c r="F30" s="138">
        <f t="shared" si="1"/>
        <v>2</v>
      </c>
      <c r="G30" s="196">
        <v>267</v>
      </c>
      <c r="H30" s="196">
        <v>12</v>
      </c>
      <c r="I30" s="147">
        <v>12</v>
      </c>
      <c r="J30" s="138">
        <f t="shared" si="2"/>
        <v>2</v>
      </c>
      <c r="K30" s="125">
        <v>100</v>
      </c>
      <c r="L30" s="138">
        <f t="shared" si="3"/>
        <v>4</v>
      </c>
      <c r="M30" s="197">
        <v>2</v>
      </c>
      <c r="N30" s="197">
        <v>2</v>
      </c>
      <c r="O30" s="197">
        <v>2</v>
      </c>
      <c r="P30" s="124">
        <f t="shared" si="4"/>
        <v>6</v>
      </c>
      <c r="Q30" s="80">
        <v>264</v>
      </c>
      <c r="R30" s="80">
        <v>263</v>
      </c>
      <c r="S30" s="140">
        <f t="shared" si="5"/>
        <v>100</v>
      </c>
      <c r="T30" s="138">
        <f t="shared" si="6"/>
        <v>4</v>
      </c>
      <c r="U30" s="196">
        <v>259</v>
      </c>
      <c r="V30" s="196">
        <v>100</v>
      </c>
      <c r="W30" s="124">
        <f t="shared" si="7"/>
        <v>2</v>
      </c>
      <c r="X30" s="198">
        <v>85</v>
      </c>
      <c r="Y30" s="198">
        <v>27</v>
      </c>
      <c r="Z30" s="128">
        <f t="shared" si="0"/>
        <v>20</v>
      </c>
      <c r="AA30" s="128">
        <f t="shared" si="8"/>
        <v>100</v>
      </c>
    </row>
    <row r="31" spans="1:27" s="199" customFormat="1" ht="30" customHeight="1" x14ac:dyDescent="0.25">
      <c r="A31" s="146" t="s">
        <v>34</v>
      </c>
      <c r="B31" s="194">
        <v>15</v>
      </c>
      <c r="C31" s="167" t="s">
        <v>540</v>
      </c>
      <c r="D31" s="167" t="s">
        <v>379</v>
      </c>
      <c r="E31" s="195" t="s">
        <v>616</v>
      </c>
      <c r="F31" s="138">
        <f t="shared" si="1"/>
        <v>2</v>
      </c>
      <c r="G31" s="196">
        <v>222</v>
      </c>
      <c r="H31" s="196">
        <v>11</v>
      </c>
      <c r="I31" s="147">
        <v>11</v>
      </c>
      <c r="J31" s="138">
        <f t="shared" si="2"/>
        <v>2</v>
      </c>
      <c r="K31" s="125">
        <v>98.412698412698404</v>
      </c>
      <c r="L31" s="138">
        <f t="shared" si="3"/>
        <v>4</v>
      </c>
      <c r="M31" s="197">
        <v>2</v>
      </c>
      <c r="N31" s="197">
        <v>2</v>
      </c>
      <c r="O31" s="197">
        <v>2</v>
      </c>
      <c r="P31" s="124">
        <f t="shared" si="4"/>
        <v>6</v>
      </c>
      <c r="Q31" s="80">
        <v>219</v>
      </c>
      <c r="R31" s="80">
        <v>218</v>
      </c>
      <c r="S31" s="140">
        <f t="shared" si="5"/>
        <v>100</v>
      </c>
      <c r="T31" s="138">
        <f t="shared" si="6"/>
        <v>4</v>
      </c>
      <c r="U31" s="196">
        <v>389</v>
      </c>
      <c r="V31" s="196">
        <v>100</v>
      </c>
      <c r="W31" s="124">
        <f t="shared" si="7"/>
        <v>2</v>
      </c>
      <c r="X31" s="198">
        <v>67</v>
      </c>
      <c r="Y31" s="198">
        <v>24</v>
      </c>
      <c r="Z31" s="128">
        <f t="shared" si="0"/>
        <v>20</v>
      </c>
      <c r="AA31" s="128">
        <f t="shared" si="8"/>
        <v>100</v>
      </c>
    </row>
    <row r="32" spans="1:27" s="199" customFormat="1" ht="30" customHeight="1" x14ac:dyDescent="0.25">
      <c r="A32" s="146" t="s">
        <v>34</v>
      </c>
      <c r="B32" s="194">
        <v>16</v>
      </c>
      <c r="C32" s="167" t="s">
        <v>541</v>
      </c>
      <c r="D32" s="167" t="s">
        <v>396</v>
      </c>
      <c r="E32" s="195" t="s">
        <v>616</v>
      </c>
      <c r="F32" s="138">
        <f t="shared" si="1"/>
        <v>2</v>
      </c>
      <c r="G32" s="196">
        <v>236</v>
      </c>
      <c r="H32" s="196">
        <v>12</v>
      </c>
      <c r="I32" s="147">
        <v>12</v>
      </c>
      <c r="J32" s="138">
        <f t="shared" si="2"/>
        <v>2</v>
      </c>
      <c r="K32" s="125">
        <v>98.412698412698404</v>
      </c>
      <c r="L32" s="138">
        <f t="shared" si="3"/>
        <v>4</v>
      </c>
      <c r="M32" s="197">
        <v>2</v>
      </c>
      <c r="N32" s="197">
        <v>2</v>
      </c>
      <c r="O32" s="197">
        <v>2</v>
      </c>
      <c r="P32" s="124">
        <f t="shared" si="4"/>
        <v>6</v>
      </c>
      <c r="Q32" s="80">
        <v>224</v>
      </c>
      <c r="R32" s="80">
        <v>224</v>
      </c>
      <c r="S32" s="140">
        <f t="shared" si="5"/>
        <v>100</v>
      </c>
      <c r="T32" s="138">
        <f t="shared" si="6"/>
        <v>4</v>
      </c>
      <c r="U32" s="196">
        <v>241</v>
      </c>
      <c r="V32" s="196">
        <v>100</v>
      </c>
      <c r="W32" s="124">
        <f t="shared" si="7"/>
        <v>2</v>
      </c>
      <c r="X32" s="198">
        <v>503</v>
      </c>
      <c r="Y32" s="198">
        <v>87</v>
      </c>
      <c r="Z32" s="128">
        <f t="shared" si="0"/>
        <v>20</v>
      </c>
      <c r="AA32" s="128">
        <f t="shared" si="8"/>
        <v>100</v>
      </c>
    </row>
    <row r="33" spans="1:30" ht="30" customHeight="1" x14ac:dyDescent="0.25">
      <c r="A33" s="146" t="s">
        <v>34</v>
      </c>
      <c r="B33" s="194">
        <v>17</v>
      </c>
      <c r="C33" s="167" t="s">
        <v>207</v>
      </c>
      <c r="D33" s="167" t="s">
        <v>388</v>
      </c>
      <c r="E33" s="195" t="s">
        <v>616</v>
      </c>
      <c r="F33" s="138">
        <f t="shared" si="1"/>
        <v>2</v>
      </c>
      <c r="G33" s="196">
        <v>172</v>
      </c>
      <c r="H33" s="196">
        <v>8</v>
      </c>
      <c r="I33" s="147">
        <v>8</v>
      </c>
      <c r="J33" s="138">
        <f t="shared" si="2"/>
        <v>2</v>
      </c>
      <c r="K33" s="125">
        <v>96.825396825396822</v>
      </c>
      <c r="L33" s="138">
        <f t="shared" si="3"/>
        <v>4</v>
      </c>
      <c r="M33" s="197">
        <v>2</v>
      </c>
      <c r="N33" s="197">
        <v>2</v>
      </c>
      <c r="O33" s="197">
        <v>2</v>
      </c>
      <c r="P33" s="124">
        <f t="shared" si="4"/>
        <v>6</v>
      </c>
      <c r="Q33" s="80">
        <v>171</v>
      </c>
      <c r="R33" s="80">
        <v>171</v>
      </c>
      <c r="S33" s="140">
        <f t="shared" si="5"/>
        <v>100</v>
      </c>
      <c r="T33" s="138">
        <f t="shared" si="6"/>
        <v>4</v>
      </c>
      <c r="U33" s="196">
        <v>167</v>
      </c>
      <c r="V33" s="196">
        <v>100</v>
      </c>
      <c r="W33" s="124">
        <f t="shared" si="7"/>
        <v>2</v>
      </c>
      <c r="X33" s="198">
        <v>351</v>
      </c>
      <c r="Y33" s="198">
        <v>88</v>
      </c>
      <c r="Z33" s="128">
        <f t="shared" si="0"/>
        <v>20</v>
      </c>
      <c r="AA33" s="128">
        <f t="shared" si="8"/>
        <v>100</v>
      </c>
      <c r="AD33" s="199"/>
    </row>
    <row r="34" spans="1:30" s="199" customFormat="1" ht="30" customHeight="1" x14ac:dyDescent="0.25">
      <c r="A34" s="146" t="s">
        <v>34</v>
      </c>
      <c r="B34" s="194">
        <v>18</v>
      </c>
      <c r="C34" s="167" t="s">
        <v>542</v>
      </c>
      <c r="D34" s="167" t="s">
        <v>394</v>
      </c>
      <c r="E34" s="195" t="s">
        <v>616</v>
      </c>
      <c r="F34" s="138">
        <f t="shared" si="1"/>
        <v>2</v>
      </c>
      <c r="G34" s="196">
        <v>191</v>
      </c>
      <c r="H34" s="196">
        <v>11</v>
      </c>
      <c r="I34" s="147">
        <v>11</v>
      </c>
      <c r="J34" s="138">
        <f t="shared" si="2"/>
        <v>2</v>
      </c>
      <c r="K34" s="125">
        <v>96.825396825396822</v>
      </c>
      <c r="L34" s="138">
        <f t="shared" si="3"/>
        <v>4</v>
      </c>
      <c r="M34" s="197">
        <v>2</v>
      </c>
      <c r="N34" s="197">
        <v>2</v>
      </c>
      <c r="O34" s="197">
        <v>2</v>
      </c>
      <c r="P34" s="124">
        <f t="shared" si="4"/>
        <v>6</v>
      </c>
      <c r="Q34" s="80">
        <v>188</v>
      </c>
      <c r="R34" s="80">
        <v>187</v>
      </c>
      <c r="S34" s="140">
        <f t="shared" si="5"/>
        <v>99</v>
      </c>
      <c r="T34" s="138">
        <f t="shared" si="6"/>
        <v>4</v>
      </c>
      <c r="U34" s="196">
        <v>246</v>
      </c>
      <c r="V34" s="196">
        <v>100</v>
      </c>
      <c r="W34" s="124">
        <f t="shared" si="7"/>
        <v>2</v>
      </c>
      <c r="X34" s="198">
        <v>73</v>
      </c>
      <c r="Y34" s="198">
        <v>22</v>
      </c>
      <c r="Z34" s="128">
        <f t="shared" ref="Z34:Z54" si="9">F34+J34+L34+P34+T34+W34</f>
        <v>20</v>
      </c>
      <c r="AA34" s="128">
        <f t="shared" si="8"/>
        <v>100</v>
      </c>
    </row>
    <row r="35" spans="1:30" s="199" customFormat="1" ht="30" customHeight="1" x14ac:dyDescent="0.25">
      <c r="A35" s="146" t="s">
        <v>34</v>
      </c>
      <c r="B35" s="194">
        <v>19</v>
      </c>
      <c r="C35" s="167" t="s">
        <v>208</v>
      </c>
      <c r="D35" s="167" t="s">
        <v>374</v>
      </c>
      <c r="E35" s="195" t="s">
        <v>616</v>
      </c>
      <c r="F35" s="138">
        <f t="shared" ref="F35:F54" si="10">IF(E35="25/26",2,0)</f>
        <v>2</v>
      </c>
      <c r="G35" s="196">
        <v>266</v>
      </c>
      <c r="H35" s="196">
        <v>12</v>
      </c>
      <c r="I35" s="147">
        <v>12</v>
      </c>
      <c r="J35" s="138">
        <f t="shared" ref="J35:J54" si="11">IF(ABS((H35-I35)/I35)&lt;=0.1,2,IF(AND(ABS((H35-I35)/I35)&gt;0.1,ABS((H35-I35)/I35)&lt;=0.2),1,0))</f>
        <v>2</v>
      </c>
      <c r="K35" s="125">
        <v>95.238095238095227</v>
      </c>
      <c r="L35" s="138">
        <f t="shared" ref="L35:L54" si="12">IF(K35&gt;90,4,IF(AND(K35&gt;80,K35&lt;=90),3,IF(AND(K35&gt;=50,K35&lt;=80),2,IF(AND(K35&gt;=10,K35&lt;50),1,0))))</f>
        <v>4</v>
      </c>
      <c r="M35" s="197">
        <v>2</v>
      </c>
      <c r="N35" s="197">
        <v>2</v>
      </c>
      <c r="O35" s="197">
        <v>2</v>
      </c>
      <c r="P35" s="124">
        <f t="shared" ref="P35:P54" si="13">SUM(M35:O35)</f>
        <v>6</v>
      </c>
      <c r="Q35" s="80">
        <v>261</v>
      </c>
      <c r="R35" s="80">
        <v>253</v>
      </c>
      <c r="S35" s="140">
        <f t="shared" ref="S35:S54" si="14">ROUND(R35/Q35*100,0)</f>
        <v>97</v>
      </c>
      <c r="T35" s="138">
        <f t="shared" ref="T35:T54" si="15">IF(S35&gt;90,4,IF(AND(S35&gt;80,S35&lt;=90),3,IF(AND(S35&gt;=50,S35&lt;=80),2,IF(AND(S35&gt;=10,S35&lt;50),1,0))))</f>
        <v>4</v>
      </c>
      <c r="U35" s="196">
        <v>279</v>
      </c>
      <c r="V35" s="196">
        <v>100</v>
      </c>
      <c r="W35" s="124">
        <f t="shared" ref="W35:W54" si="16">IF(V35&gt;=90,2,IF(V35&gt;=80,1,0))</f>
        <v>2</v>
      </c>
      <c r="X35" s="198">
        <v>457</v>
      </c>
      <c r="Y35" s="198">
        <v>225</v>
      </c>
      <c r="Z35" s="128">
        <f t="shared" si="9"/>
        <v>20</v>
      </c>
      <c r="AA35" s="128">
        <f t="shared" ref="AA35:AA54" si="17">ROUND(Z35/$Z$2*100,0)</f>
        <v>100</v>
      </c>
    </row>
    <row r="36" spans="1:30" s="199" customFormat="1" ht="30" customHeight="1" x14ac:dyDescent="0.25">
      <c r="A36" s="146" t="s">
        <v>34</v>
      </c>
      <c r="B36" s="194">
        <v>20</v>
      </c>
      <c r="C36" s="167" t="s">
        <v>209</v>
      </c>
      <c r="D36" s="167" t="s">
        <v>357</v>
      </c>
      <c r="E36" s="195" t="s">
        <v>616</v>
      </c>
      <c r="F36" s="138">
        <f t="shared" si="10"/>
        <v>2</v>
      </c>
      <c r="G36" s="196">
        <v>54</v>
      </c>
      <c r="H36" s="196">
        <v>4</v>
      </c>
      <c r="I36" s="147">
        <v>4</v>
      </c>
      <c r="J36" s="138">
        <f t="shared" si="11"/>
        <v>2</v>
      </c>
      <c r="K36" s="125">
        <v>95.238095238095227</v>
      </c>
      <c r="L36" s="138">
        <f t="shared" si="12"/>
        <v>4</v>
      </c>
      <c r="M36" s="197">
        <v>2</v>
      </c>
      <c r="N36" s="197">
        <v>2</v>
      </c>
      <c r="O36" s="197">
        <v>2</v>
      </c>
      <c r="P36" s="124">
        <f t="shared" si="13"/>
        <v>6</v>
      </c>
      <c r="Q36" s="80">
        <v>51</v>
      </c>
      <c r="R36" s="80">
        <v>51</v>
      </c>
      <c r="S36" s="140">
        <f t="shared" si="14"/>
        <v>100</v>
      </c>
      <c r="T36" s="138">
        <f t="shared" si="15"/>
        <v>4</v>
      </c>
      <c r="U36" s="196">
        <v>51</v>
      </c>
      <c r="V36" s="196">
        <v>100</v>
      </c>
      <c r="W36" s="124">
        <f t="shared" si="16"/>
        <v>2</v>
      </c>
      <c r="X36" s="198">
        <v>61</v>
      </c>
      <c r="Y36" s="198">
        <v>4</v>
      </c>
      <c r="Z36" s="128">
        <f t="shared" si="9"/>
        <v>20</v>
      </c>
      <c r="AA36" s="128">
        <f t="shared" si="17"/>
        <v>100</v>
      </c>
    </row>
    <row r="37" spans="1:30" s="199" customFormat="1" ht="30" customHeight="1" x14ac:dyDescent="0.25">
      <c r="A37" s="146" t="s">
        <v>34</v>
      </c>
      <c r="B37" s="194">
        <v>21</v>
      </c>
      <c r="C37" s="167" t="s">
        <v>543</v>
      </c>
      <c r="D37" s="167" t="s">
        <v>358</v>
      </c>
      <c r="E37" s="195" t="s">
        <v>616</v>
      </c>
      <c r="F37" s="138">
        <f t="shared" si="10"/>
        <v>2</v>
      </c>
      <c r="G37" s="196">
        <v>207</v>
      </c>
      <c r="H37" s="196">
        <v>11</v>
      </c>
      <c r="I37" s="147">
        <v>11</v>
      </c>
      <c r="J37" s="138">
        <f t="shared" si="11"/>
        <v>2</v>
      </c>
      <c r="K37" s="125">
        <v>98.412698412698404</v>
      </c>
      <c r="L37" s="138">
        <f t="shared" si="12"/>
        <v>4</v>
      </c>
      <c r="M37" s="197">
        <v>2</v>
      </c>
      <c r="N37" s="197">
        <v>2</v>
      </c>
      <c r="O37" s="197">
        <v>2</v>
      </c>
      <c r="P37" s="124">
        <f t="shared" si="13"/>
        <v>6</v>
      </c>
      <c r="Q37" s="80">
        <v>205</v>
      </c>
      <c r="R37" s="80">
        <v>205</v>
      </c>
      <c r="S37" s="140">
        <f t="shared" si="14"/>
        <v>100</v>
      </c>
      <c r="T37" s="138">
        <f t="shared" si="15"/>
        <v>4</v>
      </c>
      <c r="U37" s="196">
        <v>250</v>
      </c>
      <c r="V37" s="196">
        <v>100</v>
      </c>
      <c r="W37" s="124">
        <f t="shared" si="16"/>
        <v>2</v>
      </c>
      <c r="X37" s="198">
        <v>281</v>
      </c>
      <c r="Y37" s="198">
        <v>28</v>
      </c>
      <c r="Z37" s="128">
        <f t="shared" si="9"/>
        <v>20</v>
      </c>
      <c r="AA37" s="128">
        <f t="shared" si="17"/>
        <v>100</v>
      </c>
    </row>
    <row r="38" spans="1:30" s="200" customFormat="1" ht="30" customHeight="1" x14ac:dyDescent="0.25">
      <c r="A38" s="146" t="s">
        <v>34</v>
      </c>
      <c r="B38" s="194">
        <v>22</v>
      </c>
      <c r="C38" s="167" t="s">
        <v>544</v>
      </c>
      <c r="D38" s="167" t="s">
        <v>375</v>
      </c>
      <c r="E38" s="195" t="s">
        <v>616</v>
      </c>
      <c r="F38" s="138">
        <f t="shared" si="10"/>
        <v>2</v>
      </c>
      <c r="G38" s="196">
        <v>243</v>
      </c>
      <c r="H38" s="196">
        <v>12</v>
      </c>
      <c r="I38" s="147">
        <v>12</v>
      </c>
      <c r="J38" s="138">
        <f t="shared" si="11"/>
        <v>2</v>
      </c>
      <c r="K38" s="125">
        <v>96.825396825396822</v>
      </c>
      <c r="L38" s="138">
        <f t="shared" si="12"/>
        <v>4</v>
      </c>
      <c r="M38" s="197">
        <v>2</v>
      </c>
      <c r="N38" s="197">
        <v>2</v>
      </c>
      <c r="O38" s="197">
        <v>2</v>
      </c>
      <c r="P38" s="124">
        <f t="shared" si="13"/>
        <v>6</v>
      </c>
      <c r="Q38" s="80">
        <v>235</v>
      </c>
      <c r="R38" s="80">
        <v>235</v>
      </c>
      <c r="S38" s="140">
        <f t="shared" si="14"/>
        <v>100</v>
      </c>
      <c r="T38" s="138">
        <f t="shared" si="15"/>
        <v>4</v>
      </c>
      <c r="U38" s="196">
        <v>300</v>
      </c>
      <c r="V38" s="196">
        <v>100</v>
      </c>
      <c r="W38" s="124">
        <f t="shared" si="16"/>
        <v>2</v>
      </c>
      <c r="X38" s="198">
        <v>170</v>
      </c>
      <c r="Y38" s="198">
        <v>14</v>
      </c>
      <c r="Z38" s="128">
        <f t="shared" si="9"/>
        <v>20</v>
      </c>
      <c r="AA38" s="128">
        <f t="shared" si="17"/>
        <v>100</v>
      </c>
    </row>
    <row r="39" spans="1:30" s="199" customFormat="1" ht="30" customHeight="1" x14ac:dyDescent="0.25">
      <c r="A39" s="146" t="s">
        <v>34</v>
      </c>
      <c r="B39" s="194">
        <v>23</v>
      </c>
      <c r="C39" s="167" t="s">
        <v>545</v>
      </c>
      <c r="D39" s="167" t="s">
        <v>359</v>
      </c>
      <c r="E39" s="195" t="s">
        <v>616</v>
      </c>
      <c r="F39" s="138">
        <f t="shared" si="10"/>
        <v>2</v>
      </c>
      <c r="G39" s="196">
        <v>304</v>
      </c>
      <c r="H39" s="196">
        <v>14</v>
      </c>
      <c r="I39" s="147">
        <v>14</v>
      </c>
      <c r="J39" s="138">
        <f t="shared" si="11"/>
        <v>2</v>
      </c>
      <c r="K39" s="125">
        <v>96.825396825396822</v>
      </c>
      <c r="L39" s="138">
        <f t="shared" si="12"/>
        <v>4</v>
      </c>
      <c r="M39" s="197">
        <v>2</v>
      </c>
      <c r="N39" s="197">
        <v>2</v>
      </c>
      <c r="O39" s="197">
        <v>2</v>
      </c>
      <c r="P39" s="124">
        <f t="shared" si="13"/>
        <v>6</v>
      </c>
      <c r="Q39" s="80">
        <v>296</v>
      </c>
      <c r="R39" s="80">
        <v>296</v>
      </c>
      <c r="S39" s="140">
        <f t="shared" si="14"/>
        <v>100</v>
      </c>
      <c r="T39" s="138">
        <f t="shared" si="15"/>
        <v>4</v>
      </c>
      <c r="U39" s="196">
        <v>409</v>
      </c>
      <c r="V39" s="196">
        <v>100</v>
      </c>
      <c r="W39" s="124">
        <f t="shared" si="16"/>
        <v>2</v>
      </c>
      <c r="X39" s="198">
        <v>166</v>
      </c>
      <c r="Y39" s="198">
        <v>110</v>
      </c>
      <c r="Z39" s="128">
        <f t="shared" si="9"/>
        <v>20</v>
      </c>
      <c r="AA39" s="128">
        <f t="shared" si="17"/>
        <v>100</v>
      </c>
    </row>
    <row r="40" spans="1:30" s="199" customFormat="1" ht="30" customHeight="1" x14ac:dyDescent="0.25">
      <c r="A40" s="146" t="s">
        <v>34</v>
      </c>
      <c r="B40" s="194">
        <v>24</v>
      </c>
      <c r="C40" s="167" t="s">
        <v>569</v>
      </c>
      <c r="D40" s="167" t="s">
        <v>403</v>
      </c>
      <c r="E40" s="195" t="s">
        <v>616</v>
      </c>
      <c r="F40" s="138">
        <f t="shared" si="10"/>
        <v>2</v>
      </c>
      <c r="G40" s="196">
        <v>124</v>
      </c>
      <c r="H40" s="196">
        <v>9</v>
      </c>
      <c r="I40" s="147">
        <v>9</v>
      </c>
      <c r="J40" s="138">
        <f t="shared" si="11"/>
        <v>2</v>
      </c>
      <c r="K40" s="125">
        <v>93.650793650793645</v>
      </c>
      <c r="L40" s="138">
        <f t="shared" si="12"/>
        <v>4</v>
      </c>
      <c r="M40" s="197">
        <v>2</v>
      </c>
      <c r="N40" s="197">
        <v>2</v>
      </c>
      <c r="O40" s="197">
        <v>2</v>
      </c>
      <c r="P40" s="124">
        <f t="shared" si="13"/>
        <v>6</v>
      </c>
      <c r="Q40" s="80">
        <v>120</v>
      </c>
      <c r="R40" s="80">
        <v>119</v>
      </c>
      <c r="S40" s="140">
        <f t="shared" si="14"/>
        <v>99</v>
      </c>
      <c r="T40" s="138">
        <f t="shared" si="15"/>
        <v>4</v>
      </c>
      <c r="U40" s="196">
        <v>149</v>
      </c>
      <c r="V40" s="196">
        <v>100</v>
      </c>
      <c r="W40" s="124">
        <f t="shared" si="16"/>
        <v>2</v>
      </c>
      <c r="X40" s="198">
        <v>116</v>
      </c>
      <c r="Y40" s="198">
        <v>13</v>
      </c>
      <c r="Z40" s="128">
        <f t="shared" si="9"/>
        <v>20</v>
      </c>
      <c r="AA40" s="128">
        <f t="shared" si="17"/>
        <v>100</v>
      </c>
    </row>
    <row r="41" spans="1:30" s="199" customFormat="1" ht="30" customHeight="1" x14ac:dyDescent="0.25">
      <c r="A41" s="146" t="s">
        <v>34</v>
      </c>
      <c r="B41" s="194">
        <v>25</v>
      </c>
      <c r="C41" s="167" t="s">
        <v>210</v>
      </c>
      <c r="D41" s="167" t="s">
        <v>391</v>
      </c>
      <c r="E41" s="195" t="s">
        <v>616</v>
      </c>
      <c r="F41" s="138">
        <f t="shared" si="10"/>
        <v>2</v>
      </c>
      <c r="G41" s="196">
        <v>106</v>
      </c>
      <c r="H41" s="196">
        <v>5</v>
      </c>
      <c r="I41" s="147">
        <v>5</v>
      </c>
      <c r="J41" s="138">
        <f t="shared" si="11"/>
        <v>2</v>
      </c>
      <c r="K41" s="125">
        <v>95.238095238095227</v>
      </c>
      <c r="L41" s="138">
        <f t="shared" si="12"/>
        <v>4</v>
      </c>
      <c r="M41" s="197">
        <v>2</v>
      </c>
      <c r="N41" s="197">
        <v>2</v>
      </c>
      <c r="O41" s="197">
        <v>2</v>
      </c>
      <c r="P41" s="124">
        <f t="shared" si="13"/>
        <v>6</v>
      </c>
      <c r="Q41" s="80">
        <v>106</v>
      </c>
      <c r="R41" s="80">
        <v>105</v>
      </c>
      <c r="S41" s="140">
        <f t="shared" si="14"/>
        <v>99</v>
      </c>
      <c r="T41" s="138">
        <f t="shared" si="15"/>
        <v>4</v>
      </c>
      <c r="U41" s="196">
        <v>100</v>
      </c>
      <c r="V41" s="196">
        <v>100</v>
      </c>
      <c r="W41" s="124">
        <f t="shared" si="16"/>
        <v>2</v>
      </c>
      <c r="X41" s="198">
        <v>69</v>
      </c>
      <c r="Y41" s="198">
        <v>6</v>
      </c>
      <c r="Z41" s="128">
        <f t="shared" si="9"/>
        <v>20</v>
      </c>
      <c r="AA41" s="128">
        <f t="shared" si="17"/>
        <v>100</v>
      </c>
    </row>
    <row r="42" spans="1:30" s="199" customFormat="1" ht="30" customHeight="1" x14ac:dyDescent="0.25">
      <c r="A42" s="146" t="s">
        <v>34</v>
      </c>
      <c r="B42" s="194">
        <v>6</v>
      </c>
      <c r="C42" s="167" t="s">
        <v>535</v>
      </c>
      <c r="D42" s="167" t="s">
        <v>387</v>
      </c>
      <c r="E42" s="195" t="s">
        <v>616</v>
      </c>
      <c r="F42" s="138">
        <f t="shared" si="10"/>
        <v>2</v>
      </c>
      <c r="G42" s="196">
        <v>264</v>
      </c>
      <c r="H42" s="196">
        <v>15</v>
      </c>
      <c r="I42" s="147">
        <v>13</v>
      </c>
      <c r="J42" s="138">
        <f t="shared" si="11"/>
        <v>1</v>
      </c>
      <c r="K42" s="125">
        <v>95.238095238095227</v>
      </c>
      <c r="L42" s="138">
        <f t="shared" si="12"/>
        <v>4</v>
      </c>
      <c r="M42" s="197">
        <v>2</v>
      </c>
      <c r="N42" s="197">
        <v>2</v>
      </c>
      <c r="O42" s="197">
        <v>2</v>
      </c>
      <c r="P42" s="124">
        <f t="shared" si="13"/>
        <v>6</v>
      </c>
      <c r="Q42" s="80">
        <v>252</v>
      </c>
      <c r="R42" s="80">
        <v>252</v>
      </c>
      <c r="S42" s="140">
        <f t="shared" si="14"/>
        <v>100</v>
      </c>
      <c r="T42" s="138">
        <f t="shared" si="15"/>
        <v>4</v>
      </c>
      <c r="U42" s="196">
        <v>276</v>
      </c>
      <c r="V42" s="196">
        <v>100</v>
      </c>
      <c r="W42" s="124">
        <f t="shared" si="16"/>
        <v>2</v>
      </c>
      <c r="X42" s="198">
        <v>233</v>
      </c>
      <c r="Y42" s="198">
        <v>12</v>
      </c>
      <c r="Z42" s="128">
        <f t="shared" si="9"/>
        <v>19</v>
      </c>
      <c r="AA42" s="128">
        <f t="shared" si="17"/>
        <v>95</v>
      </c>
    </row>
    <row r="43" spans="1:30" s="199" customFormat="1" ht="30" customHeight="1" x14ac:dyDescent="0.25">
      <c r="A43" s="146" t="s">
        <v>34</v>
      </c>
      <c r="B43" s="194">
        <v>52</v>
      </c>
      <c r="C43" s="167" t="s">
        <v>561</v>
      </c>
      <c r="D43" s="167" t="s">
        <v>368</v>
      </c>
      <c r="E43" s="195" t="s">
        <v>616</v>
      </c>
      <c r="F43" s="138">
        <f t="shared" si="10"/>
        <v>2</v>
      </c>
      <c r="G43" s="196">
        <v>354</v>
      </c>
      <c r="H43" s="196">
        <v>15</v>
      </c>
      <c r="I43" s="147">
        <v>15</v>
      </c>
      <c r="J43" s="138">
        <f t="shared" si="11"/>
        <v>2</v>
      </c>
      <c r="K43" s="125">
        <v>88.888888888888886</v>
      </c>
      <c r="L43" s="138">
        <f t="shared" si="12"/>
        <v>3</v>
      </c>
      <c r="M43" s="197">
        <v>2</v>
      </c>
      <c r="N43" s="197">
        <v>2</v>
      </c>
      <c r="O43" s="197">
        <v>2</v>
      </c>
      <c r="P43" s="124">
        <f t="shared" si="13"/>
        <v>6</v>
      </c>
      <c r="Q43" s="80">
        <v>345</v>
      </c>
      <c r="R43" s="80">
        <v>345</v>
      </c>
      <c r="S43" s="140">
        <f t="shared" si="14"/>
        <v>100</v>
      </c>
      <c r="T43" s="138">
        <f t="shared" si="15"/>
        <v>4</v>
      </c>
      <c r="U43" s="196">
        <v>361</v>
      </c>
      <c r="V43" s="196">
        <v>100</v>
      </c>
      <c r="W43" s="124">
        <f t="shared" si="16"/>
        <v>2</v>
      </c>
      <c r="X43" s="198">
        <v>103</v>
      </c>
      <c r="Y43" s="198">
        <v>9</v>
      </c>
      <c r="Z43" s="128">
        <f t="shared" si="9"/>
        <v>19</v>
      </c>
      <c r="AA43" s="128">
        <f t="shared" si="17"/>
        <v>95</v>
      </c>
    </row>
    <row r="44" spans="1:30" s="199" customFormat="1" ht="30" customHeight="1" x14ac:dyDescent="0.25">
      <c r="A44" s="146" t="s">
        <v>34</v>
      </c>
      <c r="B44" s="194">
        <v>7</v>
      </c>
      <c r="C44" s="167" t="s">
        <v>203</v>
      </c>
      <c r="D44" s="167" t="s">
        <v>372</v>
      </c>
      <c r="E44" s="195" t="s">
        <v>616</v>
      </c>
      <c r="F44" s="138">
        <f t="shared" si="10"/>
        <v>2</v>
      </c>
      <c r="G44" s="196">
        <v>201</v>
      </c>
      <c r="H44" s="196">
        <v>10</v>
      </c>
      <c r="I44" s="147">
        <v>10</v>
      </c>
      <c r="J44" s="138">
        <f t="shared" si="11"/>
        <v>2</v>
      </c>
      <c r="K44" s="125">
        <v>87.301587301587304</v>
      </c>
      <c r="L44" s="138">
        <f t="shared" si="12"/>
        <v>3</v>
      </c>
      <c r="M44" s="197">
        <v>2</v>
      </c>
      <c r="N44" s="197">
        <v>2</v>
      </c>
      <c r="O44" s="197">
        <v>2</v>
      </c>
      <c r="P44" s="124">
        <f t="shared" si="13"/>
        <v>6</v>
      </c>
      <c r="Q44" s="80">
        <v>190</v>
      </c>
      <c r="R44" s="80">
        <v>187</v>
      </c>
      <c r="S44" s="140">
        <f t="shared" si="14"/>
        <v>98</v>
      </c>
      <c r="T44" s="138">
        <f t="shared" si="15"/>
        <v>4</v>
      </c>
      <c r="U44" s="196">
        <v>225</v>
      </c>
      <c r="V44" s="196">
        <v>100</v>
      </c>
      <c r="W44" s="124">
        <f t="shared" si="16"/>
        <v>2</v>
      </c>
      <c r="X44" s="198">
        <v>363</v>
      </c>
      <c r="Y44" s="198">
        <v>28</v>
      </c>
      <c r="Z44" s="128">
        <f t="shared" si="9"/>
        <v>19</v>
      </c>
      <c r="AA44" s="128">
        <f t="shared" si="17"/>
        <v>95</v>
      </c>
    </row>
    <row r="45" spans="1:30" s="199" customFormat="1" ht="30" customHeight="1" x14ac:dyDescent="0.25">
      <c r="A45" s="146" t="s">
        <v>34</v>
      </c>
      <c r="B45" s="194">
        <v>26</v>
      </c>
      <c r="C45" s="167" t="s">
        <v>546</v>
      </c>
      <c r="D45" s="167" t="s">
        <v>360</v>
      </c>
      <c r="E45" s="195" t="s">
        <v>616</v>
      </c>
      <c r="F45" s="138">
        <f t="shared" si="10"/>
        <v>2</v>
      </c>
      <c r="G45" s="196">
        <v>101</v>
      </c>
      <c r="H45" s="196">
        <v>4</v>
      </c>
      <c r="I45" s="147">
        <v>4</v>
      </c>
      <c r="J45" s="138">
        <f t="shared" si="11"/>
        <v>2</v>
      </c>
      <c r="K45" s="125">
        <v>88.888888888888886</v>
      </c>
      <c r="L45" s="138">
        <f t="shared" si="12"/>
        <v>3</v>
      </c>
      <c r="M45" s="197">
        <v>2</v>
      </c>
      <c r="N45" s="197">
        <v>2</v>
      </c>
      <c r="O45" s="197">
        <v>2</v>
      </c>
      <c r="P45" s="124">
        <f t="shared" si="13"/>
        <v>6</v>
      </c>
      <c r="Q45" s="80">
        <v>100</v>
      </c>
      <c r="R45" s="80">
        <v>98</v>
      </c>
      <c r="S45" s="140">
        <f t="shared" si="14"/>
        <v>98</v>
      </c>
      <c r="T45" s="138">
        <f t="shared" si="15"/>
        <v>4</v>
      </c>
      <c r="U45" s="196">
        <v>105</v>
      </c>
      <c r="V45" s="196">
        <v>98</v>
      </c>
      <c r="W45" s="124">
        <f t="shared" si="16"/>
        <v>2</v>
      </c>
      <c r="X45" s="198">
        <v>44</v>
      </c>
      <c r="Y45" s="198">
        <v>14</v>
      </c>
      <c r="Z45" s="128">
        <f t="shared" si="9"/>
        <v>19</v>
      </c>
      <c r="AA45" s="128">
        <f t="shared" si="17"/>
        <v>95</v>
      </c>
    </row>
    <row r="46" spans="1:30" s="199" customFormat="1" ht="30" customHeight="1" x14ac:dyDescent="0.25">
      <c r="A46" s="146" t="s">
        <v>34</v>
      </c>
      <c r="B46" s="194">
        <v>4</v>
      </c>
      <c r="C46" s="167" t="s">
        <v>201</v>
      </c>
      <c r="D46" s="167" t="s">
        <v>393</v>
      </c>
      <c r="E46" s="195" t="s">
        <v>616</v>
      </c>
      <c r="F46" s="138">
        <f t="shared" si="10"/>
        <v>2</v>
      </c>
      <c r="G46" s="196">
        <v>153</v>
      </c>
      <c r="H46" s="196">
        <v>6</v>
      </c>
      <c r="I46" s="147">
        <v>6</v>
      </c>
      <c r="J46" s="138">
        <f t="shared" si="11"/>
        <v>2</v>
      </c>
      <c r="K46" s="125">
        <v>90.476190476190482</v>
      </c>
      <c r="L46" s="138">
        <f t="shared" si="12"/>
        <v>4</v>
      </c>
      <c r="M46" s="197">
        <v>2</v>
      </c>
      <c r="N46" s="197">
        <v>2</v>
      </c>
      <c r="O46" s="197">
        <v>0</v>
      </c>
      <c r="P46" s="124">
        <f t="shared" si="13"/>
        <v>4</v>
      </c>
      <c r="Q46" s="80">
        <v>153</v>
      </c>
      <c r="R46" s="80">
        <v>152</v>
      </c>
      <c r="S46" s="140">
        <f t="shared" si="14"/>
        <v>99</v>
      </c>
      <c r="T46" s="138">
        <f t="shared" si="15"/>
        <v>4</v>
      </c>
      <c r="U46" s="196">
        <v>151</v>
      </c>
      <c r="V46" s="196">
        <v>100</v>
      </c>
      <c r="W46" s="124">
        <f t="shared" si="16"/>
        <v>2</v>
      </c>
      <c r="X46" s="198">
        <v>20</v>
      </c>
      <c r="Y46" s="198">
        <v>20</v>
      </c>
      <c r="Z46" s="128">
        <f t="shared" si="9"/>
        <v>18</v>
      </c>
      <c r="AA46" s="128">
        <f t="shared" si="17"/>
        <v>90</v>
      </c>
    </row>
    <row r="47" spans="1:30" s="199" customFormat="1" ht="30" customHeight="1" x14ac:dyDescent="0.25">
      <c r="A47" s="146" t="s">
        <v>34</v>
      </c>
      <c r="B47" s="194">
        <v>38</v>
      </c>
      <c r="C47" s="167" t="s">
        <v>554</v>
      </c>
      <c r="D47" s="167" t="s">
        <v>402</v>
      </c>
      <c r="E47" s="195" t="s">
        <v>616</v>
      </c>
      <c r="F47" s="138">
        <f t="shared" si="10"/>
        <v>2</v>
      </c>
      <c r="G47" s="196">
        <v>285</v>
      </c>
      <c r="H47" s="196">
        <v>12</v>
      </c>
      <c r="I47" s="147">
        <v>12</v>
      </c>
      <c r="J47" s="138">
        <f t="shared" si="11"/>
        <v>2</v>
      </c>
      <c r="K47" s="125">
        <v>90.476190476190482</v>
      </c>
      <c r="L47" s="138">
        <f t="shared" si="12"/>
        <v>4</v>
      </c>
      <c r="M47" s="197">
        <v>2</v>
      </c>
      <c r="N47" s="197">
        <v>1</v>
      </c>
      <c r="O47" s="197">
        <v>1</v>
      </c>
      <c r="P47" s="124">
        <f t="shared" si="13"/>
        <v>4</v>
      </c>
      <c r="Q47" s="80">
        <v>275</v>
      </c>
      <c r="R47" s="80">
        <v>259</v>
      </c>
      <c r="S47" s="140">
        <f t="shared" si="14"/>
        <v>94</v>
      </c>
      <c r="T47" s="138">
        <f t="shared" si="15"/>
        <v>4</v>
      </c>
      <c r="U47" s="196">
        <v>317</v>
      </c>
      <c r="V47" s="196">
        <v>100</v>
      </c>
      <c r="W47" s="124">
        <f t="shared" si="16"/>
        <v>2</v>
      </c>
      <c r="X47" s="198">
        <v>185</v>
      </c>
      <c r="Y47" s="198">
        <v>132</v>
      </c>
      <c r="Z47" s="128">
        <f t="shared" si="9"/>
        <v>18</v>
      </c>
      <c r="AA47" s="128">
        <f t="shared" si="17"/>
        <v>90</v>
      </c>
    </row>
    <row r="48" spans="1:30" ht="30" customHeight="1" x14ac:dyDescent="0.25">
      <c r="A48" s="146" t="s">
        <v>34</v>
      </c>
      <c r="B48" s="194">
        <v>28</v>
      </c>
      <c r="C48" s="167" t="s">
        <v>548</v>
      </c>
      <c r="D48" s="167" t="s">
        <v>395</v>
      </c>
      <c r="E48" s="195" t="s">
        <v>616</v>
      </c>
      <c r="F48" s="138">
        <f t="shared" si="10"/>
        <v>2</v>
      </c>
      <c r="G48" s="196">
        <v>254</v>
      </c>
      <c r="H48" s="196">
        <v>13</v>
      </c>
      <c r="I48" s="147">
        <v>13</v>
      </c>
      <c r="J48" s="138">
        <f t="shared" si="11"/>
        <v>2</v>
      </c>
      <c r="K48" s="125">
        <v>93.650793650793645</v>
      </c>
      <c r="L48" s="138">
        <f t="shared" si="12"/>
        <v>4</v>
      </c>
      <c r="M48" s="197">
        <v>2</v>
      </c>
      <c r="N48" s="197">
        <v>2</v>
      </c>
      <c r="O48" s="197">
        <v>2</v>
      </c>
      <c r="P48" s="124">
        <f t="shared" si="13"/>
        <v>6</v>
      </c>
      <c r="Q48" s="80">
        <v>252</v>
      </c>
      <c r="R48" s="80">
        <v>146</v>
      </c>
      <c r="S48" s="140">
        <f t="shared" si="14"/>
        <v>58</v>
      </c>
      <c r="T48" s="138">
        <f t="shared" si="15"/>
        <v>2</v>
      </c>
      <c r="U48" s="196">
        <v>346</v>
      </c>
      <c r="V48" s="196">
        <v>100</v>
      </c>
      <c r="W48" s="124">
        <f t="shared" si="16"/>
        <v>2</v>
      </c>
      <c r="X48" s="198">
        <v>65</v>
      </c>
      <c r="Y48" s="198">
        <v>41</v>
      </c>
      <c r="Z48" s="128">
        <f t="shared" si="9"/>
        <v>18</v>
      </c>
      <c r="AA48" s="128">
        <f t="shared" si="17"/>
        <v>90</v>
      </c>
      <c r="AD48" s="199"/>
    </row>
    <row r="49" spans="1:30" ht="30" customHeight="1" x14ac:dyDescent="0.25">
      <c r="A49" s="146" t="s">
        <v>34</v>
      </c>
      <c r="B49" s="194">
        <v>9</v>
      </c>
      <c r="C49" s="167" t="s">
        <v>204</v>
      </c>
      <c r="D49" s="167" t="s">
        <v>373</v>
      </c>
      <c r="E49" s="195" t="s">
        <v>616</v>
      </c>
      <c r="F49" s="138">
        <f t="shared" si="10"/>
        <v>2</v>
      </c>
      <c r="G49" s="196">
        <v>270</v>
      </c>
      <c r="H49" s="196">
        <v>13</v>
      </c>
      <c r="I49" s="147">
        <v>13</v>
      </c>
      <c r="J49" s="138">
        <f t="shared" si="11"/>
        <v>2</v>
      </c>
      <c r="K49" s="125">
        <v>98.412698412698404</v>
      </c>
      <c r="L49" s="138">
        <f t="shared" si="12"/>
        <v>4</v>
      </c>
      <c r="M49" s="197">
        <v>2</v>
      </c>
      <c r="N49" s="197">
        <v>2</v>
      </c>
      <c r="O49" s="197">
        <v>0</v>
      </c>
      <c r="P49" s="124">
        <f t="shared" si="13"/>
        <v>4</v>
      </c>
      <c r="Q49" s="80">
        <v>258</v>
      </c>
      <c r="R49" s="80">
        <v>257</v>
      </c>
      <c r="S49" s="140">
        <f t="shared" si="14"/>
        <v>100</v>
      </c>
      <c r="T49" s="138">
        <f t="shared" si="15"/>
        <v>4</v>
      </c>
      <c r="U49" s="196">
        <v>272</v>
      </c>
      <c r="V49" s="196">
        <v>100</v>
      </c>
      <c r="W49" s="124">
        <f t="shared" si="16"/>
        <v>2</v>
      </c>
      <c r="X49" s="198">
        <v>158</v>
      </c>
      <c r="Y49" s="198">
        <v>9</v>
      </c>
      <c r="Z49" s="128">
        <f t="shared" si="9"/>
        <v>18</v>
      </c>
      <c r="AA49" s="128">
        <f t="shared" si="17"/>
        <v>90</v>
      </c>
      <c r="AD49" s="199"/>
    </row>
    <row r="50" spans="1:30" ht="30" customHeight="1" x14ac:dyDescent="0.25">
      <c r="A50" s="146" t="s">
        <v>34</v>
      </c>
      <c r="B50" s="194">
        <v>10</v>
      </c>
      <c r="C50" s="167" t="s">
        <v>537</v>
      </c>
      <c r="D50" s="167" t="s">
        <v>369</v>
      </c>
      <c r="E50" s="195" t="s">
        <v>616</v>
      </c>
      <c r="F50" s="138">
        <f t="shared" si="10"/>
        <v>2</v>
      </c>
      <c r="G50" s="196">
        <v>142</v>
      </c>
      <c r="H50" s="196">
        <v>12</v>
      </c>
      <c r="I50" s="147">
        <v>12</v>
      </c>
      <c r="J50" s="138">
        <f t="shared" si="11"/>
        <v>2</v>
      </c>
      <c r="K50" s="125">
        <v>98.412698412698404</v>
      </c>
      <c r="L50" s="138">
        <f t="shared" si="12"/>
        <v>4</v>
      </c>
      <c r="M50" s="197">
        <v>2</v>
      </c>
      <c r="N50" s="197">
        <v>2</v>
      </c>
      <c r="O50" s="197">
        <v>0</v>
      </c>
      <c r="P50" s="124">
        <f t="shared" si="13"/>
        <v>4</v>
      </c>
      <c r="Q50" s="80">
        <v>139</v>
      </c>
      <c r="R50" s="80">
        <v>133</v>
      </c>
      <c r="S50" s="140">
        <f t="shared" si="14"/>
        <v>96</v>
      </c>
      <c r="T50" s="138">
        <f t="shared" si="15"/>
        <v>4</v>
      </c>
      <c r="U50" s="196">
        <v>153</v>
      </c>
      <c r="V50" s="196">
        <v>100</v>
      </c>
      <c r="W50" s="124">
        <f t="shared" si="16"/>
        <v>2</v>
      </c>
      <c r="X50" s="198">
        <v>104</v>
      </c>
      <c r="Y50" s="198">
        <v>11</v>
      </c>
      <c r="Z50" s="128">
        <f t="shared" si="9"/>
        <v>18</v>
      </c>
      <c r="AA50" s="128">
        <f t="shared" si="17"/>
        <v>90</v>
      </c>
      <c r="AD50" s="199"/>
    </row>
    <row r="51" spans="1:30" ht="30" customHeight="1" x14ac:dyDescent="0.25">
      <c r="A51" s="146" t="s">
        <v>34</v>
      </c>
      <c r="B51" s="194">
        <v>33</v>
      </c>
      <c r="C51" s="167" t="s">
        <v>212</v>
      </c>
      <c r="D51" s="167" t="s">
        <v>361</v>
      </c>
      <c r="E51" s="195" t="s">
        <v>616</v>
      </c>
      <c r="F51" s="138">
        <f t="shared" si="10"/>
        <v>2</v>
      </c>
      <c r="G51" s="196">
        <v>41</v>
      </c>
      <c r="H51" s="196">
        <v>4</v>
      </c>
      <c r="I51" s="147">
        <v>4</v>
      </c>
      <c r="J51" s="138">
        <f t="shared" si="11"/>
        <v>2</v>
      </c>
      <c r="K51" s="125">
        <v>95.238095238095227</v>
      </c>
      <c r="L51" s="138">
        <f t="shared" si="12"/>
        <v>4</v>
      </c>
      <c r="M51" s="197">
        <v>2</v>
      </c>
      <c r="N51" s="197">
        <v>1</v>
      </c>
      <c r="O51" s="197">
        <v>0</v>
      </c>
      <c r="P51" s="124">
        <f t="shared" si="13"/>
        <v>3</v>
      </c>
      <c r="Q51" s="80">
        <v>41</v>
      </c>
      <c r="R51" s="80">
        <v>39</v>
      </c>
      <c r="S51" s="140">
        <f t="shared" si="14"/>
        <v>95</v>
      </c>
      <c r="T51" s="138">
        <f t="shared" si="15"/>
        <v>4</v>
      </c>
      <c r="U51" s="196">
        <v>44</v>
      </c>
      <c r="V51" s="196">
        <v>100</v>
      </c>
      <c r="W51" s="124">
        <f t="shared" si="16"/>
        <v>2</v>
      </c>
      <c r="X51" s="198">
        <v>78</v>
      </c>
      <c r="Y51" s="198">
        <v>0</v>
      </c>
      <c r="Z51" s="128">
        <f t="shared" si="9"/>
        <v>17</v>
      </c>
      <c r="AA51" s="128">
        <f t="shared" si="17"/>
        <v>85</v>
      </c>
      <c r="AD51" s="199"/>
    </row>
    <row r="52" spans="1:30" ht="30" customHeight="1" x14ac:dyDescent="0.25">
      <c r="A52" s="146" t="s">
        <v>34</v>
      </c>
      <c r="B52" s="194">
        <v>39</v>
      </c>
      <c r="C52" s="167" t="s">
        <v>555</v>
      </c>
      <c r="D52" s="167" t="s">
        <v>377</v>
      </c>
      <c r="E52" s="195" t="s">
        <v>616</v>
      </c>
      <c r="F52" s="138">
        <f t="shared" si="10"/>
        <v>2</v>
      </c>
      <c r="G52" s="196">
        <v>306</v>
      </c>
      <c r="H52" s="196">
        <v>12</v>
      </c>
      <c r="I52" s="147">
        <v>12</v>
      </c>
      <c r="J52" s="138">
        <f t="shared" si="11"/>
        <v>2</v>
      </c>
      <c r="K52" s="125">
        <v>96.825396825396822</v>
      </c>
      <c r="L52" s="138">
        <f t="shared" si="12"/>
        <v>4</v>
      </c>
      <c r="M52" s="197">
        <v>1</v>
      </c>
      <c r="N52" s="197">
        <v>1</v>
      </c>
      <c r="O52" s="197">
        <v>1</v>
      </c>
      <c r="P52" s="124">
        <f t="shared" si="13"/>
        <v>3</v>
      </c>
      <c r="Q52" s="80">
        <v>294</v>
      </c>
      <c r="R52" s="80">
        <v>294</v>
      </c>
      <c r="S52" s="140">
        <f t="shared" si="14"/>
        <v>100</v>
      </c>
      <c r="T52" s="138">
        <f t="shared" si="15"/>
        <v>4</v>
      </c>
      <c r="U52" s="196">
        <v>491</v>
      </c>
      <c r="V52" s="196">
        <v>100</v>
      </c>
      <c r="W52" s="124">
        <f t="shared" si="16"/>
        <v>2</v>
      </c>
      <c r="X52" s="198">
        <v>101</v>
      </c>
      <c r="Y52" s="198">
        <v>57</v>
      </c>
      <c r="Z52" s="128">
        <f t="shared" si="9"/>
        <v>17</v>
      </c>
      <c r="AA52" s="128">
        <f t="shared" si="17"/>
        <v>85</v>
      </c>
      <c r="AD52" s="199"/>
    </row>
    <row r="53" spans="1:30" ht="30" customHeight="1" x14ac:dyDescent="0.25">
      <c r="A53" s="146" t="s">
        <v>34</v>
      </c>
      <c r="B53" s="194">
        <v>42</v>
      </c>
      <c r="C53" s="167" t="s">
        <v>557</v>
      </c>
      <c r="D53" s="167" t="s">
        <v>364</v>
      </c>
      <c r="E53" s="195" t="s">
        <v>616</v>
      </c>
      <c r="F53" s="138">
        <f t="shared" si="10"/>
        <v>2</v>
      </c>
      <c r="G53" s="196">
        <v>229</v>
      </c>
      <c r="H53" s="196">
        <v>10</v>
      </c>
      <c r="I53" s="147">
        <v>10</v>
      </c>
      <c r="J53" s="138">
        <f t="shared" si="11"/>
        <v>2</v>
      </c>
      <c r="K53" s="125">
        <v>96.825396825396822</v>
      </c>
      <c r="L53" s="138">
        <f t="shared" si="12"/>
        <v>4</v>
      </c>
      <c r="M53" s="197">
        <v>1</v>
      </c>
      <c r="N53" s="197">
        <v>2</v>
      </c>
      <c r="O53" s="197">
        <v>0</v>
      </c>
      <c r="P53" s="124">
        <f t="shared" si="13"/>
        <v>3</v>
      </c>
      <c r="Q53" s="80">
        <v>220</v>
      </c>
      <c r="R53" s="80">
        <v>220</v>
      </c>
      <c r="S53" s="140">
        <f t="shared" si="14"/>
        <v>100</v>
      </c>
      <c r="T53" s="138">
        <f t="shared" si="15"/>
        <v>4</v>
      </c>
      <c r="U53" s="196">
        <v>267</v>
      </c>
      <c r="V53" s="196">
        <v>100</v>
      </c>
      <c r="W53" s="124">
        <f t="shared" si="16"/>
        <v>2</v>
      </c>
      <c r="X53" s="198">
        <v>180</v>
      </c>
      <c r="Y53" s="198">
        <v>11</v>
      </c>
      <c r="Z53" s="128">
        <f t="shared" si="9"/>
        <v>17</v>
      </c>
      <c r="AA53" s="128">
        <f t="shared" si="17"/>
        <v>85</v>
      </c>
      <c r="AD53" s="199"/>
    </row>
    <row r="54" spans="1:30" ht="30" customHeight="1" x14ac:dyDescent="0.25">
      <c r="A54" s="146"/>
      <c r="B54" s="194">
        <v>50</v>
      </c>
      <c r="C54" s="167" t="s">
        <v>656</v>
      </c>
      <c r="D54" s="167" t="s">
        <v>656</v>
      </c>
      <c r="E54" s="195" t="s">
        <v>616</v>
      </c>
      <c r="F54" s="138">
        <f t="shared" si="10"/>
        <v>2</v>
      </c>
      <c r="G54" s="196">
        <v>247</v>
      </c>
      <c r="H54" s="196">
        <v>12</v>
      </c>
      <c r="I54" s="147">
        <v>12</v>
      </c>
      <c r="J54" s="138">
        <f t="shared" si="11"/>
        <v>2</v>
      </c>
      <c r="K54" s="125">
        <v>87.301587301587304</v>
      </c>
      <c r="L54" s="138">
        <f t="shared" si="12"/>
        <v>3</v>
      </c>
      <c r="M54" s="197">
        <v>2</v>
      </c>
      <c r="N54" s="197">
        <v>0</v>
      </c>
      <c r="O54" s="197">
        <v>0</v>
      </c>
      <c r="P54" s="124">
        <f t="shared" si="13"/>
        <v>2</v>
      </c>
      <c r="Q54" s="80">
        <v>241</v>
      </c>
      <c r="R54" s="80">
        <v>178</v>
      </c>
      <c r="S54" s="140">
        <f t="shared" si="14"/>
        <v>74</v>
      </c>
      <c r="T54" s="138">
        <f t="shared" si="15"/>
        <v>2</v>
      </c>
      <c r="U54" s="196">
        <v>264</v>
      </c>
      <c r="V54" s="196">
        <v>100</v>
      </c>
      <c r="W54" s="124">
        <f t="shared" si="16"/>
        <v>2</v>
      </c>
      <c r="X54" s="198">
        <v>26</v>
      </c>
      <c r="Y54" s="198">
        <v>6</v>
      </c>
      <c r="Z54" s="128">
        <f t="shared" si="9"/>
        <v>13</v>
      </c>
      <c r="AA54" s="128">
        <f t="shared" si="17"/>
        <v>65</v>
      </c>
      <c r="AD54" s="199"/>
    </row>
    <row r="55" spans="1:30" s="209" customFormat="1" ht="30" customHeight="1" x14ac:dyDescent="0.25">
      <c r="A55" s="201"/>
      <c r="B55" s="201"/>
      <c r="C55" s="202" t="s">
        <v>51</v>
      </c>
      <c r="D55" s="203"/>
      <c r="E55" s="201"/>
      <c r="F55" s="204"/>
      <c r="G55" s="205">
        <f>SUM(G3:G54)</f>
        <v>11724</v>
      </c>
      <c r="H55" s="205">
        <f>SUM(H3:H54)</f>
        <v>561</v>
      </c>
      <c r="I55" s="206">
        <f>SUM(I3:I54)</f>
        <v>559</v>
      </c>
      <c r="J55" s="204"/>
      <c r="K55" s="207"/>
      <c r="L55" s="204"/>
      <c r="M55"/>
      <c r="N55"/>
      <c r="O55"/>
      <c r="P55" s="204"/>
      <c r="Q55" s="201"/>
      <c r="R55" s="201"/>
      <c r="S55" s="208"/>
      <c r="T55" s="204"/>
      <c r="Z55" s="210"/>
      <c r="AA55" s="210"/>
      <c r="AD55" s="201"/>
    </row>
    <row r="56" spans="1:30" ht="23.25" customHeight="1" thickBot="1" x14ac:dyDescent="0.3">
      <c r="Z56" s="78"/>
      <c r="AD56" s="199"/>
    </row>
    <row r="57" spans="1:30" ht="28.5" customHeight="1" thickBot="1" x14ac:dyDescent="0.3">
      <c r="V57" s="62" t="s">
        <v>50</v>
      </c>
      <c r="W57" s="63"/>
      <c r="X57" s="63"/>
      <c r="Y57" s="64"/>
      <c r="Z57" s="60">
        <f>AVERAGE(Z3:Z54)</f>
        <v>19.423076923076923</v>
      </c>
      <c r="AA57" s="61">
        <f>ROUND(Z57/$Z$2*100,0)</f>
        <v>97</v>
      </c>
    </row>
  </sheetData>
  <autoFilter ref="A1:AA55">
    <sortState ref="A2:AA55">
      <sortCondition descending="1" ref="AA1:AA55"/>
    </sortState>
  </autoFilter>
  <pageMargins left="0.7" right="0.7" top="0.75" bottom="0.75" header="0.3" footer="0.3"/>
  <pageSetup paperSize="9" orientation="portrait" horizontalDpi="4294967292" verticalDpi="4294967292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tabColor theme="0" tint="-0.14999847407452621"/>
  </sheetPr>
  <dimension ref="A1:AA17"/>
  <sheetViews>
    <sheetView tabSelected="1" topLeftCell="C1" zoomScale="65" zoomScaleNormal="65" zoomScalePageLayoutView="85" workbookViewId="0">
      <selection activeCell="E33" sqref="E33"/>
    </sheetView>
  </sheetViews>
  <sheetFormatPr defaultColWidth="8.85546875" defaultRowHeight="15" x14ac:dyDescent="0.25"/>
  <cols>
    <col min="1" max="1" width="40.28515625" customWidth="1"/>
    <col min="2" max="2" width="6.7109375" customWidth="1"/>
    <col min="3" max="3" width="34.7109375" customWidth="1"/>
    <col min="4" max="4" width="30.5703125" customWidth="1"/>
    <col min="5" max="5" width="17.5703125" customWidth="1"/>
    <col min="6" max="6" width="6.7109375" customWidth="1"/>
    <col min="7" max="7" width="14.85546875" bestFit="1" customWidth="1"/>
    <col min="8" max="8" width="11.85546875" bestFit="1" customWidth="1"/>
    <col min="9" max="9" width="13.42578125" style="19" customWidth="1"/>
    <col min="10" max="10" width="6.42578125" customWidth="1"/>
    <col min="11" max="11" width="14" customWidth="1"/>
    <col min="12" max="12" width="7" customWidth="1"/>
    <col min="13" max="15" width="15.28515625" customWidth="1"/>
    <col min="16" max="16" width="7.140625" customWidth="1"/>
    <col min="17" max="18" width="14.7109375" customWidth="1"/>
    <col min="19" max="19" width="8.7109375" customWidth="1"/>
    <col min="20" max="20" width="7.42578125" customWidth="1"/>
    <col min="21" max="21" width="12.28515625" customWidth="1"/>
    <col min="22" max="22" width="16" customWidth="1"/>
    <col min="23" max="23" width="6.42578125" customWidth="1"/>
    <col min="24" max="24" width="14.42578125" customWidth="1"/>
    <col min="25" max="25" width="12.85546875" customWidth="1"/>
    <col min="26" max="26" width="9" customWidth="1"/>
    <col min="27" max="27" width="8.42578125" customWidth="1"/>
  </cols>
  <sheetData>
    <row r="1" spans="1:27" ht="154.5" x14ac:dyDescent="0.25">
      <c r="A1" s="1" t="s">
        <v>35</v>
      </c>
      <c r="B1" s="2"/>
      <c r="C1" s="3" t="s">
        <v>36</v>
      </c>
      <c r="D1" s="3" t="s">
        <v>238</v>
      </c>
      <c r="E1" s="4" t="s">
        <v>37</v>
      </c>
      <c r="F1" s="10" t="s">
        <v>42</v>
      </c>
      <c r="G1" s="4" t="s">
        <v>40</v>
      </c>
      <c r="H1" s="4" t="s">
        <v>39</v>
      </c>
      <c r="I1" s="4" t="s">
        <v>38</v>
      </c>
      <c r="J1" s="10" t="s">
        <v>41</v>
      </c>
      <c r="K1" s="4" t="s">
        <v>43</v>
      </c>
      <c r="L1" s="10" t="s">
        <v>44</v>
      </c>
      <c r="M1" s="4" t="s">
        <v>652</v>
      </c>
      <c r="N1" s="4" t="s">
        <v>653</v>
      </c>
      <c r="O1" s="4" t="s">
        <v>654</v>
      </c>
      <c r="P1" s="10" t="s">
        <v>582</v>
      </c>
      <c r="Q1" s="4" t="s">
        <v>45</v>
      </c>
      <c r="R1" s="4" t="s">
        <v>46</v>
      </c>
      <c r="S1" s="13" t="s">
        <v>48</v>
      </c>
      <c r="T1" s="10" t="s">
        <v>47</v>
      </c>
      <c r="U1" s="4" t="s">
        <v>219</v>
      </c>
      <c r="V1" s="4" t="s">
        <v>220</v>
      </c>
      <c r="W1" s="10" t="s">
        <v>221</v>
      </c>
      <c r="X1" s="4" t="s">
        <v>223</v>
      </c>
      <c r="Y1" s="4" t="s">
        <v>222</v>
      </c>
      <c r="Z1" s="12" t="s">
        <v>615</v>
      </c>
      <c r="AA1" s="12" t="s">
        <v>49</v>
      </c>
    </row>
    <row r="2" spans="1:27" x14ac:dyDescent="0.25">
      <c r="A2" s="9" t="s">
        <v>641</v>
      </c>
      <c r="B2" s="6"/>
      <c r="C2" s="7"/>
      <c r="D2" s="7"/>
      <c r="E2" s="8"/>
      <c r="F2" s="11">
        <v>2</v>
      </c>
      <c r="G2" s="8"/>
      <c r="H2" s="8"/>
      <c r="I2" s="8"/>
      <c r="J2" s="11">
        <v>2</v>
      </c>
      <c r="K2" s="8"/>
      <c r="L2" s="11">
        <v>4</v>
      </c>
      <c r="M2" s="8">
        <v>2</v>
      </c>
      <c r="N2" s="176">
        <v>2</v>
      </c>
      <c r="O2" s="8">
        <v>2</v>
      </c>
      <c r="P2" s="96">
        <v>6</v>
      </c>
      <c r="Q2" s="8"/>
      <c r="R2" s="8"/>
      <c r="S2" s="8"/>
      <c r="T2" s="11">
        <v>4</v>
      </c>
      <c r="U2" s="8"/>
      <c r="V2" s="8"/>
      <c r="W2" s="11">
        <v>2</v>
      </c>
      <c r="X2" s="8"/>
      <c r="Y2" s="8"/>
      <c r="Z2" s="11">
        <f t="shared" ref="Z2:Z7" si="0">F2+J2+L2+P2+T2+W2</f>
        <v>20</v>
      </c>
      <c r="AA2" s="11">
        <v>100</v>
      </c>
    </row>
    <row r="3" spans="1:27" s="5" customFormat="1" ht="38.25" customHeight="1" x14ac:dyDescent="0.25">
      <c r="A3" s="166" t="s">
        <v>593</v>
      </c>
      <c r="B3" s="129">
        <v>1</v>
      </c>
      <c r="C3" s="167" t="s">
        <v>121</v>
      </c>
      <c r="D3" s="167" t="s">
        <v>239</v>
      </c>
      <c r="E3" s="129" t="s">
        <v>616</v>
      </c>
      <c r="F3" s="124">
        <f>IF(E3="25/26",2,0)</f>
        <v>2</v>
      </c>
      <c r="G3" s="91">
        <v>92</v>
      </c>
      <c r="H3" s="91">
        <v>5</v>
      </c>
      <c r="I3" s="147">
        <v>5</v>
      </c>
      <c r="J3" s="124">
        <f>IF(ABS((H3-I3)/I3)&lt;=0.1,2,IF(AND(ABS((H3-I3)/I3)&gt;0.1,ABS((H3-I3)/I3)&lt;=0.2),1,0))</f>
        <v>2</v>
      </c>
      <c r="K3" s="125">
        <v>100</v>
      </c>
      <c r="L3" s="124">
        <f>IF(K3&gt;90,4,IF(AND(K3&gt;80,K3&lt;=90),3,IF(AND(K3&gt;=50,K3&lt;=80),2,IF(AND(K3&gt;=10,K3&lt;50),1,0))))</f>
        <v>4</v>
      </c>
      <c r="M3" s="126">
        <v>2</v>
      </c>
      <c r="N3" s="126">
        <v>2</v>
      </c>
      <c r="O3" s="126">
        <v>2</v>
      </c>
      <c r="P3" s="124">
        <f>SUM(M3:O3)</f>
        <v>6</v>
      </c>
      <c r="Q3" s="80">
        <v>92</v>
      </c>
      <c r="R3" s="80">
        <v>92</v>
      </c>
      <c r="S3" s="127">
        <f>ROUND(R3/Q3*100,0)</f>
        <v>100</v>
      </c>
      <c r="T3" s="124">
        <f>IF(S3&gt;90,4,IF(AND(S3&gt;80,S3&lt;=90),3,IF(AND(S3&gt;=50,S3&lt;=80),2,IF(AND(S3&gt;=10,S3&lt;50),1,0))))</f>
        <v>4</v>
      </c>
      <c r="U3" s="91">
        <v>83</v>
      </c>
      <c r="V3" s="91">
        <v>100</v>
      </c>
      <c r="W3" s="124">
        <f>IF(V3&gt;=90,2,IF(V3&gt;=80,1,0))</f>
        <v>2</v>
      </c>
      <c r="X3" s="131">
        <v>50</v>
      </c>
      <c r="Y3" s="131">
        <v>1</v>
      </c>
      <c r="Z3" s="128">
        <f t="shared" si="0"/>
        <v>20</v>
      </c>
      <c r="AA3" s="128">
        <f>ROUND(Z3/$Z$2*100,0)</f>
        <v>100</v>
      </c>
    </row>
    <row r="4" spans="1:27" s="5" customFormat="1" ht="46.5" customHeight="1" x14ac:dyDescent="0.25">
      <c r="A4" s="166" t="s">
        <v>593</v>
      </c>
      <c r="B4" s="129">
        <v>3</v>
      </c>
      <c r="C4" s="167" t="s">
        <v>586</v>
      </c>
      <c r="D4" s="167" t="s">
        <v>590</v>
      </c>
      <c r="E4" s="129" t="s">
        <v>616</v>
      </c>
      <c r="F4" s="124">
        <f>IF(E4="25/26",2,0)</f>
        <v>2</v>
      </c>
      <c r="G4" s="91">
        <v>142</v>
      </c>
      <c r="H4" s="91">
        <v>9</v>
      </c>
      <c r="I4" s="147">
        <v>9</v>
      </c>
      <c r="J4" s="124">
        <f>IF(ABS((H4-I4)/I4)&lt;=0.1,2,IF(AND(ABS((H4-I4)/I4)&gt;0.1,ABS((H4-I4)/I4)&lt;=0.2),1,0))</f>
        <v>2</v>
      </c>
      <c r="K4" s="125">
        <v>100</v>
      </c>
      <c r="L4" s="124">
        <f>IF(K4&gt;90,4,IF(AND(K4&gt;80,K4&lt;=90),3,IF(AND(K4&gt;=50,K4&lt;=80),2,IF(AND(K4&gt;=10,K4&lt;50),1,0))))</f>
        <v>4</v>
      </c>
      <c r="M4" s="126">
        <v>2</v>
      </c>
      <c r="N4" s="126">
        <v>2</v>
      </c>
      <c r="O4" s="126">
        <v>2</v>
      </c>
      <c r="P4" s="124">
        <f>SUM(M4:O4)</f>
        <v>6</v>
      </c>
      <c r="Q4" s="80">
        <v>139</v>
      </c>
      <c r="R4" s="80">
        <v>139</v>
      </c>
      <c r="S4" s="127">
        <f>ROUND(R4/Q4*100,0)</f>
        <v>100</v>
      </c>
      <c r="T4" s="124">
        <f>IF(S4&gt;90,4,IF(AND(S4&gt;80,S4&lt;=90),3,IF(AND(S4&gt;=50,S4&lt;=80),2,IF(AND(S4&gt;=10,S4&lt;50),1,0))))</f>
        <v>4</v>
      </c>
      <c r="U4" s="91">
        <v>145</v>
      </c>
      <c r="V4" s="91">
        <v>100</v>
      </c>
      <c r="W4" s="124">
        <f>IF(V4&gt;=90,2,IF(V4&gt;=80,1,0))</f>
        <v>2</v>
      </c>
      <c r="X4" s="131">
        <v>163</v>
      </c>
      <c r="Y4" s="131">
        <v>18</v>
      </c>
      <c r="Z4" s="128">
        <f t="shared" si="0"/>
        <v>20</v>
      </c>
      <c r="AA4" s="128">
        <f>ROUND(Z4/$Z$2*100,0)</f>
        <v>100</v>
      </c>
    </row>
    <row r="5" spans="1:27" s="5" customFormat="1" ht="30" customHeight="1" x14ac:dyDescent="0.25">
      <c r="A5" s="166" t="s">
        <v>593</v>
      </c>
      <c r="B5" s="129">
        <v>5</v>
      </c>
      <c r="C5" s="167" t="s">
        <v>218</v>
      </c>
      <c r="D5" s="167" t="s">
        <v>265</v>
      </c>
      <c r="E5" s="129" t="s">
        <v>616</v>
      </c>
      <c r="F5" s="124">
        <f>IF(E5="25/26",2,0)</f>
        <v>2</v>
      </c>
      <c r="G5" s="91">
        <v>5</v>
      </c>
      <c r="H5" s="91">
        <v>1</v>
      </c>
      <c r="I5" s="180">
        <v>1</v>
      </c>
      <c r="J5" s="124">
        <f>IF(ABS((H5-I5)/I5)&lt;=0.1,2,IF(AND(ABS((H5-I5)/I5)&gt;0.1,ABS((H5-I5)/I5)&lt;=0.2),1,0))</f>
        <v>2</v>
      </c>
      <c r="K5" s="125">
        <v>100</v>
      </c>
      <c r="L5" s="124">
        <f>IF(K5&gt;90,4,IF(AND(K5&gt;80,K5&lt;=90),3,IF(AND(K5&gt;=50,K5&lt;=80),2,IF(AND(K5&gt;=10,K5&lt;50),1,0))))</f>
        <v>4</v>
      </c>
      <c r="M5" s="126">
        <v>2</v>
      </c>
      <c r="N5" s="126">
        <v>2</v>
      </c>
      <c r="O5" s="126">
        <v>2</v>
      </c>
      <c r="P5" s="124">
        <f>SUM(M5:O5)</f>
        <v>6</v>
      </c>
      <c r="Q5" s="80">
        <v>5</v>
      </c>
      <c r="R5" s="80">
        <v>5</v>
      </c>
      <c r="S5" s="127">
        <f>ROUND(R5/Q5*100,0)</f>
        <v>100</v>
      </c>
      <c r="T5" s="124">
        <f>IF(S5&gt;90,4,IF(AND(S5&gt;80,S5&lt;=90),3,IF(AND(S5&gt;=50,S5&lt;=80),2,IF(AND(S5&gt;=10,S5&lt;50),1,0))))</f>
        <v>4</v>
      </c>
      <c r="U5" s="91">
        <v>4</v>
      </c>
      <c r="V5" s="91">
        <v>100</v>
      </c>
      <c r="W5" s="124">
        <f>IF(V5&gt;=90,2,IF(V5&gt;=80,1,0))</f>
        <v>2</v>
      </c>
      <c r="X5" s="216">
        <v>25</v>
      </c>
      <c r="Y5" s="216">
        <v>0</v>
      </c>
      <c r="Z5" s="128">
        <f t="shared" si="0"/>
        <v>20</v>
      </c>
      <c r="AA5" s="128">
        <f>ROUND(Z5/$Z$2*100,0)</f>
        <v>100</v>
      </c>
    </row>
    <row r="6" spans="1:27" s="5" customFormat="1" ht="30" customHeight="1" x14ac:dyDescent="0.25">
      <c r="A6" s="166" t="s">
        <v>593</v>
      </c>
      <c r="B6" s="129">
        <v>2</v>
      </c>
      <c r="C6" s="167" t="s">
        <v>120</v>
      </c>
      <c r="D6" s="167" t="s">
        <v>240</v>
      </c>
      <c r="E6" s="129" t="s">
        <v>616</v>
      </c>
      <c r="F6" s="124">
        <f>IF(E6="25/26",2,0)</f>
        <v>2</v>
      </c>
      <c r="G6" s="91">
        <v>125</v>
      </c>
      <c r="H6" s="91">
        <v>10</v>
      </c>
      <c r="I6" s="181">
        <v>10</v>
      </c>
      <c r="J6" s="124">
        <f>IF(ABS((H6-I6)/I6)&lt;=0.1,2,IF(AND(ABS((H6-I6)/I6)&gt;0.1,ABS((H6-I6)/I6)&lt;=0.2),1,0))</f>
        <v>2</v>
      </c>
      <c r="K6" s="125">
        <v>91.666666666666657</v>
      </c>
      <c r="L6" s="124">
        <f>IF(K6&gt;90,4,IF(AND(K6&gt;80,K6&lt;=90),3,IF(AND(K6&gt;=50,K6&lt;=80),2,IF(AND(K6&gt;=10,K6&lt;50),1,0))))</f>
        <v>4</v>
      </c>
      <c r="M6" s="126">
        <v>2</v>
      </c>
      <c r="N6" s="126">
        <v>2</v>
      </c>
      <c r="O6" s="126">
        <v>1</v>
      </c>
      <c r="P6" s="124">
        <f>SUM(M6:O6)</f>
        <v>5</v>
      </c>
      <c r="Q6" s="80">
        <v>124</v>
      </c>
      <c r="R6" s="80">
        <v>112</v>
      </c>
      <c r="S6" s="127">
        <f>ROUND(R6/Q6*100,0)</f>
        <v>90</v>
      </c>
      <c r="T6" s="124">
        <f>IF(S6&gt;90,4,IF(AND(S6&gt;80,S6&lt;=90),3,IF(AND(S6&gt;=50,S6&lt;=80),2,IF(AND(S6&gt;=10,S6&lt;50),1,0))))</f>
        <v>3</v>
      </c>
      <c r="U6" s="91">
        <v>113</v>
      </c>
      <c r="V6" s="91">
        <v>93</v>
      </c>
      <c r="W6" s="124">
        <f>IF(V6&gt;=90,2,IF(V6&gt;=80,1,0))</f>
        <v>2</v>
      </c>
      <c r="X6" s="217">
        <v>71</v>
      </c>
      <c r="Y6" s="217">
        <v>7</v>
      </c>
      <c r="Z6" s="128">
        <f t="shared" si="0"/>
        <v>18</v>
      </c>
      <c r="AA6" s="128">
        <f>ROUND(Z6/$Z$2*100,0)</f>
        <v>90</v>
      </c>
    </row>
    <row r="7" spans="1:27" s="5" customFormat="1" ht="30" customHeight="1" x14ac:dyDescent="0.25">
      <c r="A7" s="166" t="s">
        <v>593</v>
      </c>
      <c r="B7" s="129">
        <v>4</v>
      </c>
      <c r="C7" s="167" t="s">
        <v>122</v>
      </c>
      <c r="D7" s="167" t="s">
        <v>241</v>
      </c>
      <c r="E7" s="129" t="s">
        <v>616</v>
      </c>
      <c r="F7" s="124">
        <f>IF(E7="25/26",2,0)</f>
        <v>2</v>
      </c>
      <c r="G7" s="91">
        <v>16</v>
      </c>
      <c r="H7" s="91">
        <v>2</v>
      </c>
      <c r="I7" s="122">
        <v>4</v>
      </c>
      <c r="J7" s="124">
        <f>IF(ABS((H7-I7)/I7)&lt;=0.1,2,IF(AND(ABS((H7-I7)/I7)&gt;0.1,ABS((H7-I7)/I7)&lt;=0.2),1,0))</f>
        <v>0</v>
      </c>
      <c r="K7" s="125">
        <v>91.666666666666657</v>
      </c>
      <c r="L7" s="124">
        <f>IF(K7&gt;90,4,IF(AND(K7&gt;80,K7&lt;=90),3,IF(AND(K7&gt;=50,K7&lt;=80),2,IF(AND(K7&gt;=10,K7&lt;50),1,0))))</f>
        <v>4</v>
      </c>
      <c r="M7" s="126">
        <v>2</v>
      </c>
      <c r="N7" s="126">
        <v>2</v>
      </c>
      <c r="O7" s="126">
        <v>2</v>
      </c>
      <c r="P7" s="124">
        <f>SUM(M7:O7)</f>
        <v>6</v>
      </c>
      <c r="Q7" s="80">
        <v>15</v>
      </c>
      <c r="R7" s="80">
        <v>15</v>
      </c>
      <c r="S7" s="127">
        <f>ROUND(R7/Q7*100,0)</f>
        <v>100</v>
      </c>
      <c r="T7" s="124">
        <f>IF(S7&gt;90,4,IF(AND(S7&gt;80,S7&lt;=90),3,IF(AND(S7&gt;=50,S7&lt;=80),2,IF(AND(S7&gt;=10,S7&lt;50),1,0))))</f>
        <v>4</v>
      </c>
      <c r="U7" s="91">
        <v>15</v>
      </c>
      <c r="V7" s="91">
        <v>100</v>
      </c>
      <c r="W7" s="124">
        <f>IF(V7&gt;=90,2,IF(V7&gt;=80,1,0))</f>
        <v>2</v>
      </c>
      <c r="X7" s="184">
        <v>53</v>
      </c>
      <c r="Y7" s="184">
        <v>23</v>
      </c>
      <c r="Z7" s="128">
        <f t="shared" si="0"/>
        <v>18</v>
      </c>
      <c r="AA7" s="128">
        <f>ROUND(Z7/$Z$2*100,0)</f>
        <v>90</v>
      </c>
    </row>
    <row r="8" spans="1:27" s="48" customFormat="1" ht="14.25" x14ac:dyDescent="0.25">
      <c r="C8" s="49" t="s">
        <v>51</v>
      </c>
      <c r="D8" s="81"/>
      <c r="F8" s="16"/>
      <c r="G8" s="52">
        <f>SUM(G3:G7)</f>
        <v>380</v>
      </c>
      <c r="H8" s="52">
        <f>SUM(H3:H7)</f>
        <v>27</v>
      </c>
      <c r="I8" s="52">
        <f>SUM(I3:I7)</f>
        <v>29</v>
      </c>
      <c r="J8" s="16"/>
      <c r="K8" s="51"/>
      <c r="L8" s="16"/>
      <c r="M8" s="47"/>
      <c r="N8" s="47"/>
      <c r="O8" s="47"/>
      <c r="P8" s="16"/>
      <c r="T8" s="16"/>
      <c r="W8" s="16"/>
      <c r="Z8" s="17"/>
      <c r="AA8" s="17"/>
    </row>
    <row r="9" spans="1:27" ht="15.75" thickBot="1" x14ac:dyDescent="0.3"/>
    <row r="10" spans="1:27" ht="16.5" thickBot="1" x14ac:dyDescent="0.3">
      <c r="V10" s="39" t="s">
        <v>50</v>
      </c>
      <c r="W10" s="40"/>
      <c r="X10" s="40"/>
      <c r="Y10" s="41"/>
      <c r="Z10" s="14">
        <f>AVERAGE(Z3:Z7)</f>
        <v>19.2</v>
      </c>
      <c r="AA10" s="15">
        <f>ROUND(Z10/$Z$2*100,0)</f>
        <v>96</v>
      </c>
    </row>
    <row r="13" spans="1:27" x14ac:dyDescent="0.25">
      <c r="H13" s="5"/>
    </row>
    <row r="14" spans="1:27" x14ac:dyDescent="0.25">
      <c r="H14" s="5"/>
    </row>
    <row r="15" spans="1:27" x14ac:dyDescent="0.25">
      <c r="H15" s="5"/>
      <c r="M15" s="95"/>
      <c r="N15" s="95"/>
      <c r="O15" s="95"/>
    </row>
    <row r="16" spans="1:27" x14ac:dyDescent="0.25">
      <c r="H16" s="5"/>
    </row>
    <row r="17" spans="8:8" x14ac:dyDescent="0.25">
      <c r="H17" s="5"/>
    </row>
  </sheetData>
  <autoFilter ref="A1:AA8">
    <sortState ref="A2:AA8">
      <sortCondition descending="1" ref="AA1:AA8"/>
    </sortState>
  </autoFilter>
  <sortState ref="A2:AA8">
    <sortCondition descending="1" ref="AA3"/>
  </sortState>
  <pageMargins left="0.7" right="0.7" top="0.75" bottom="0.75" header="0.3" footer="0.3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>
    <tabColor theme="5" tint="-0.249977111117893"/>
  </sheetPr>
  <dimension ref="A2:C22"/>
  <sheetViews>
    <sheetView workbookViewId="0">
      <selection activeCell="K21" sqref="K21"/>
    </sheetView>
  </sheetViews>
  <sheetFormatPr defaultColWidth="8.85546875" defaultRowHeight="15" x14ac:dyDescent="0.25"/>
  <cols>
    <col min="1" max="1" width="5" customWidth="1"/>
    <col min="2" max="2" width="56.7109375" bestFit="1" customWidth="1"/>
    <col min="3" max="3" width="18.42578125" customWidth="1"/>
  </cols>
  <sheetData>
    <row r="2" spans="1:3" ht="48" customHeight="1" x14ac:dyDescent="0.25">
      <c r="A2" s="233" t="s">
        <v>660</v>
      </c>
      <c r="B2" s="233"/>
      <c r="C2" s="233"/>
    </row>
    <row r="3" spans="1:3" ht="25.5" x14ac:dyDescent="0.25">
      <c r="A3" s="20"/>
      <c r="B3" s="21" t="s">
        <v>35</v>
      </c>
      <c r="C3" s="22" t="s">
        <v>108</v>
      </c>
    </row>
    <row r="4" spans="1:3" ht="15.75" x14ac:dyDescent="0.25">
      <c r="A4" s="23">
        <v>1</v>
      </c>
      <c r="B4" s="24" t="s">
        <v>594</v>
      </c>
      <c r="C4" s="45">
        <f>Анива!G14</f>
        <v>1368</v>
      </c>
    </row>
    <row r="5" spans="1:3" ht="15.75" x14ac:dyDescent="0.25">
      <c r="A5" s="23">
        <v>2</v>
      </c>
      <c r="B5" s="24" t="s">
        <v>593</v>
      </c>
      <c r="C5" s="45">
        <f>'А-Сах'!G8</f>
        <v>380</v>
      </c>
    </row>
    <row r="6" spans="1:3" ht="15.75" x14ac:dyDescent="0.25">
      <c r="A6" s="23">
        <v>3</v>
      </c>
      <c r="B6" s="24" t="s">
        <v>595</v>
      </c>
      <c r="C6" s="45">
        <f>Долинск!G14</f>
        <v>1151</v>
      </c>
    </row>
    <row r="7" spans="1:3" ht="15.75" x14ac:dyDescent="0.25">
      <c r="A7" s="23">
        <v>4</v>
      </c>
      <c r="B7" s="24" t="s">
        <v>596</v>
      </c>
      <c r="C7" s="45">
        <f>Корсаков!G17</f>
        <v>1987</v>
      </c>
    </row>
    <row r="8" spans="1:3" ht="15.75" x14ac:dyDescent="0.25">
      <c r="A8" s="23">
        <v>5</v>
      </c>
      <c r="B8" s="24" t="s">
        <v>597</v>
      </c>
      <c r="C8" s="45">
        <f>Курильск!G7</f>
        <v>257</v>
      </c>
    </row>
    <row r="9" spans="1:3" ht="15.75" x14ac:dyDescent="0.25">
      <c r="A9" s="23">
        <v>6</v>
      </c>
      <c r="B9" s="24" t="s">
        <v>603</v>
      </c>
      <c r="C9" s="45">
        <f>Макаров!G8</f>
        <v>299</v>
      </c>
    </row>
    <row r="10" spans="1:3" ht="15.75" x14ac:dyDescent="0.25">
      <c r="A10" s="23">
        <v>7</v>
      </c>
      <c r="B10" s="24" t="s">
        <v>598</v>
      </c>
      <c r="C10" s="45">
        <f>Невельск!G10</f>
        <v>683</v>
      </c>
    </row>
    <row r="11" spans="1:3" ht="15.75" x14ac:dyDescent="0.25">
      <c r="A11" s="23">
        <v>8</v>
      </c>
      <c r="B11" s="24" t="s">
        <v>604</v>
      </c>
      <c r="C11" s="45">
        <f>Ноглики!G11</f>
        <v>548</v>
      </c>
    </row>
    <row r="12" spans="1:3" ht="15.75" x14ac:dyDescent="0.25">
      <c r="A12" s="23">
        <v>9</v>
      </c>
      <c r="B12" s="24" t="s">
        <v>605</v>
      </c>
      <c r="C12" s="45">
        <f>Оха!G11</f>
        <v>86</v>
      </c>
    </row>
    <row r="13" spans="1:3" ht="15.75" x14ac:dyDescent="0.25">
      <c r="A13" s="23">
        <v>10</v>
      </c>
      <c r="B13" s="24" t="s">
        <v>606</v>
      </c>
      <c r="C13" s="45">
        <f>Поронайск!G13</f>
        <v>997</v>
      </c>
    </row>
    <row r="14" spans="1:3" ht="15.75" x14ac:dyDescent="0.25">
      <c r="A14" s="23">
        <v>11</v>
      </c>
      <c r="B14" s="24" t="s">
        <v>607</v>
      </c>
      <c r="C14" s="45">
        <f>'С-Курильск'!G4</f>
        <v>97</v>
      </c>
    </row>
    <row r="15" spans="1:3" ht="15.75" x14ac:dyDescent="0.25">
      <c r="A15" s="23">
        <v>12</v>
      </c>
      <c r="B15" s="24" t="s">
        <v>608</v>
      </c>
      <c r="C15" s="45">
        <f>Смирных!G10</f>
        <v>420</v>
      </c>
    </row>
    <row r="16" spans="1:3" ht="15.75" x14ac:dyDescent="0.25">
      <c r="A16" s="23">
        <v>13</v>
      </c>
      <c r="B16" s="24" t="s">
        <v>609</v>
      </c>
      <c r="C16" s="45">
        <f>Томари!G9</f>
        <v>313</v>
      </c>
    </row>
    <row r="17" spans="1:3" ht="15.75" x14ac:dyDescent="0.25">
      <c r="A17" s="23">
        <v>14</v>
      </c>
      <c r="B17" s="24" t="s">
        <v>610</v>
      </c>
      <c r="C17" s="45">
        <f>Тымовск!G15</f>
        <v>667</v>
      </c>
    </row>
    <row r="18" spans="1:3" ht="15.75" x14ac:dyDescent="0.25">
      <c r="A18" s="23">
        <v>15</v>
      </c>
      <c r="B18" s="24" t="s">
        <v>611</v>
      </c>
      <c r="C18" s="45">
        <f>Углегорск!G14</f>
        <v>817</v>
      </c>
    </row>
    <row r="19" spans="1:3" ht="15.75" x14ac:dyDescent="0.25">
      <c r="A19" s="23">
        <v>16</v>
      </c>
      <c r="B19" s="24" t="s">
        <v>612</v>
      </c>
      <c r="C19" s="45">
        <f>Холмск!G18</f>
        <v>1426</v>
      </c>
    </row>
    <row r="20" spans="1:3" ht="15.75" x14ac:dyDescent="0.25">
      <c r="A20" s="23">
        <v>17</v>
      </c>
      <c r="B20" s="24" t="s">
        <v>613</v>
      </c>
      <c r="C20" s="45">
        <f>'Ю-Курильск'!G11</f>
        <v>542</v>
      </c>
    </row>
    <row r="21" spans="1:3" ht="15.75" x14ac:dyDescent="0.25">
      <c r="A21" s="23">
        <v>18</v>
      </c>
      <c r="B21" s="24" t="s">
        <v>34</v>
      </c>
      <c r="C21" s="45">
        <f>'Ю-Сахалинск'!$G$55</f>
        <v>11724</v>
      </c>
    </row>
    <row r="22" spans="1:3" ht="18.75" customHeight="1" x14ac:dyDescent="0.25">
      <c r="A22" s="18"/>
      <c r="B22" s="25" t="s">
        <v>109</v>
      </c>
      <c r="C22" s="46">
        <f>SUM(C4:C21)</f>
        <v>23762</v>
      </c>
    </row>
  </sheetData>
  <mergeCells count="1">
    <mergeCell ref="A2:C2"/>
  </mergeCells>
  <pageMargins left="0.7" right="0.7" top="0.75" bottom="0.75" header="0.3" footer="0.3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">
    <tabColor theme="5" tint="0.39997558519241921"/>
  </sheetPr>
  <dimension ref="A1:D43"/>
  <sheetViews>
    <sheetView workbookViewId="0">
      <selection activeCell="K33" sqref="K33"/>
    </sheetView>
  </sheetViews>
  <sheetFormatPr defaultColWidth="8.85546875" defaultRowHeight="15" x14ac:dyDescent="0.25"/>
  <cols>
    <col min="1" max="1" width="4.42578125" style="19" customWidth="1"/>
    <col min="2" max="2" width="52.85546875" bestFit="1" customWidth="1"/>
    <col min="3" max="3" width="14.28515625" customWidth="1"/>
    <col min="4" max="4" width="16.42578125" customWidth="1"/>
    <col min="10" max="11" width="8.85546875" customWidth="1"/>
    <col min="12" max="12" width="15.28515625" customWidth="1"/>
    <col min="13" max="13" width="15.42578125" customWidth="1"/>
    <col min="14" max="14" width="13.140625" customWidth="1"/>
  </cols>
  <sheetData>
    <row r="1" spans="1:4" x14ac:dyDescent="0.25">
      <c r="A1" s="233" t="s">
        <v>110</v>
      </c>
      <c r="B1" s="233"/>
      <c r="C1" s="233"/>
      <c r="D1" s="233"/>
    </row>
    <row r="2" spans="1:4" ht="38.25" x14ac:dyDescent="0.25">
      <c r="A2" s="20"/>
      <c r="B2" s="21" t="s">
        <v>35</v>
      </c>
      <c r="C2" s="22" t="s">
        <v>640</v>
      </c>
      <c r="D2" s="22" t="s">
        <v>49</v>
      </c>
    </row>
    <row r="3" spans="1:4" ht="20.100000000000001" customHeight="1" x14ac:dyDescent="0.25">
      <c r="A3" s="26">
        <v>11</v>
      </c>
      <c r="B3" s="27" t="s">
        <v>607</v>
      </c>
      <c r="C3" s="38">
        <f>'С-Курильск'!Z6</f>
        <v>20</v>
      </c>
      <c r="D3" s="38">
        <f>'С-Курильск'!AA6</f>
        <v>100</v>
      </c>
    </row>
    <row r="4" spans="1:4" ht="20.100000000000001" customHeight="1" x14ac:dyDescent="0.25">
      <c r="A4" s="26">
        <v>6</v>
      </c>
      <c r="B4" s="27" t="s">
        <v>603</v>
      </c>
      <c r="C4" s="38">
        <f>Макаров!Z10</f>
        <v>20</v>
      </c>
      <c r="D4" s="38">
        <f>Макаров!AA10</f>
        <v>100</v>
      </c>
    </row>
    <row r="5" spans="1:4" ht="20.100000000000001" customHeight="1" x14ac:dyDescent="0.25">
      <c r="A5" s="26">
        <v>7</v>
      </c>
      <c r="B5" s="27" t="s">
        <v>598</v>
      </c>
      <c r="C5" s="38">
        <f>Невельск!Z12</f>
        <v>19.857142857142858</v>
      </c>
      <c r="D5" s="38">
        <f>Невельск!AA12</f>
        <v>99</v>
      </c>
    </row>
    <row r="6" spans="1:4" ht="20.100000000000001" customHeight="1" x14ac:dyDescent="0.25">
      <c r="A6" s="26">
        <v>10</v>
      </c>
      <c r="B6" s="27" t="s">
        <v>606</v>
      </c>
      <c r="C6" s="38">
        <f>Поронайск!Z15</f>
        <v>19.888888888888889</v>
      </c>
      <c r="D6" s="38">
        <f>Поронайск!AA15</f>
        <v>99</v>
      </c>
    </row>
    <row r="7" spans="1:4" ht="20.100000000000001" customHeight="1" x14ac:dyDescent="0.25">
      <c r="A7" s="26">
        <v>9</v>
      </c>
      <c r="B7" s="27" t="s">
        <v>605</v>
      </c>
      <c r="C7" s="38">
        <f>Оха!Z13</f>
        <v>19.75</v>
      </c>
      <c r="D7" s="38">
        <f>Оха!AA13</f>
        <v>99</v>
      </c>
    </row>
    <row r="8" spans="1:4" ht="20.100000000000001" customHeight="1" x14ac:dyDescent="0.25">
      <c r="A8" s="26">
        <v>12</v>
      </c>
      <c r="B8" s="27" t="s">
        <v>608</v>
      </c>
      <c r="C8" s="38">
        <f>Смирных!Z12</f>
        <v>19.571428571428573</v>
      </c>
      <c r="D8" s="38">
        <f>Смирных!AA12</f>
        <v>98</v>
      </c>
    </row>
    <row r="9" spans="1:4" ht="20.100000000000001" customHeight="1" x14ac:dyDescent="0.25">
      <c r="A9" s="26">
        <v>4</v>
      </c>
      <c r="B9" s="27" t="s">
        <v>596</v>
      </c>
      <c r="C9" s="38">
        <f>Корсаков!Z19</f>
        <v>19.642857142857142</v>
      </c>
      <c r="D9" s="38">
        <f>Корсаков!AA19</f>
        <v>98</v>
      </c>
    </row>
    <row r="10" spans="1:4" ht="20.100000000000001" customHeight="1" x14ac:dyDescent="0.25">
      <c r="A10" s="26">
        <v>15</v>
      </c>
      <c r="B10" s="27" t="s">
        <v>611</v>
      </c>
      <c r="C10" s="38">
        <f>Углегорск!Z16</f>
        <v>19.545454545454547</v>
      </c>
      <c r="D10" s="38">
        <f>Углегорск!AA16</f>
        <v>98</v>
      </c>
    </row>
    <row r="11" spans="1:4" ht="20.100000000000001" customHeight="1" x14ac:dyDescent="0.25">
      <c r="A11" s="26">
        <v>1</v>
      </c>
      <c r="B11" s="27" t="s">
        <v>594</v>
      </c>
      <c r="C11" s="38">
        <f>Анива!Z16</f>
        <v>19.363636363636363</v>
      </c>
      <c r="D11" s="38">
        <f>Анива!AA16</f>
        <v>97</v>
      </c>
    </row>
    <row r="12" spans="1:4" ht="20.100000000000001" customHeight="1" x14ac:dyDescent="0.25">
      <c r="A12" s="26">
        <v>18</v>
      </c>
      <c r="B12" s="27" t="s">
        <v>614</v>
      </c>
      <c r="C12" s="38">
        <f>'Ю-Сахалинск'!Z57</f>
        <v>19.423076923076923</v>
      </c>
      <c r="D12" s="38">
        <f>'Ю-Сахалинск'!AA57</f>
        <v>97</v>
      </c>
    </row>
    <row r="13" spans="1:4" ht="20.100000000000001" customHeight="1" x14ac:dyDescent="0.25">
      <c r="A13" s="26">
        <v>17</v>
      </c>
      <c r="B13" s="27" t="s">
        <v>613</v>
      </c>
      <c r="C13" s="38">
        <f>'Ю-Курильск'!Z13</f>
        <v>19.25</v>
      </c>
      <c r="D13" s="38">
        <f>'Ю-Курильск'!AA13</f>
        <v>96</v>
      </c>
    </row>
    <row r="14" spans="1:4" ht="20.100000000000001" customHeight="1" x14ac:dyDescent="0.25">
      <c r="A14" s="26">
        <v>2</v>
      </c>
      <c r="B14" s="27" t="s">
        <v>593</v>
      </c>
      <c r="C14" s="38">
        <f>'А-Сах'!Z10</f>
        <v>19.2</v>
      </c>
      <c r="D14" s="38">
        <f>'А-Сах'!AA10</f>
        <v>96</v>
      </c>
    </row>
    <row r="15" spans="1:4" ht="20.100000000000001" customHeight="1" x14ac:dyDescent="0.25">
      <c r="A15" s="26">
        <v>13</v>
      </c>
      <c r="B15" s="27" t="s">
        <v>609</v>
      </c>
      <c r="C15" s="38">
        <f>Томари!Z11</f>
        <v>19</v>
      </c>
      <c r="D15" s="38">
        <f>Томари!AA11</f>
        <v>95</v>
      </c>
    </row>
    <row r="16" spans="1:4" ht="20.100000000000001" customHeight="1" x14ac:dyDescent="0.25">
      <c r="A16" s="26">
        <v>8</v>
      </c>
      <c r="B16" s="27" t="s">
        <v>604</v>
      </c>
      <c r="C16" s="38">
        <f>Ноглики!Z13</f>
        <v>19</v>
      </c>
      <c r="D16" s="38">
        <f>Ноглики!AA13</f>
        <v>95</v>
      </c>
    </row>
    <row r="17" spans="1:4" ht="20.100000000000001" customHeight="1" x14ac:dyDescent="0.25">
      <c r="A17" s="26">
        <v>16</v>
      </c>
      <c r="B17" s="27" t="s">
        <v>612</v>
      </c>
      <c r="C17" s="38">
        <f>Холмск!Z20</f>
        <v>18.866666666666667</v>
      </c>
      <c r="D17" s="38">
        <f>Холмск!AA20</f>
        <v>94</v>
      </c>
    </row>
    <row r="18" spans="1:4" ht="20.100000000000001" customHeight="1" x14ac:dyDescent="0.25">
      <c r="A18" s="26">
        <v>14</v>
      </c>
      <c r="B18" s="27" t="s">
        <v>610</v>
      </c>
      <c r="C18" s="38">
        <f>Тымовск!Z17</f>
        <v>18.75</v>
      </c>
      <c r="D18" s="38">
        <f>Тымовск!AA17</f>
        <v>94</v>
      </c>
    </row>
    <row r="19" spans="1:4" ht="20.100000000000001" customHeight="1" x14ac:dyDescent="0.25">
      <c r="A19" s="26">
        <v>3</v>
      </c>
      <c r="B19" s="27" t="s">
        <v>595</v>
      </c>
      <c r="C19" s="38">
        <f>Долинск!Z16</f>
        <v>18.09090909090909</v>
      </c>
      <c r="D19" s="38">
        <f>Долинск!AA16</f>
        <v>90</v>
      </c>
    </row>
    <row r="20" spans="1:4" ht="20.100000000000001" customHeight="1" x14ac:dyDescent="0.25">
      <c r="A20" s="26">
        <v>5</v>
      </c>
      <c r="B20" s="27" t="s">
        <v>597</v>
      </c>
      <c r="C20" s="38">
        <f>Курильск!Z9</f>
        <v>17.75</v>
      </c>
      <c r="D20" s="38">
        <f>Курильск!AA9</f>
        <v>89</v>
      </c>
    </row>
    <row r="25" spans="1:4" x14ac:dyDescent="0.25">
      <c r="A25"/>
      <c r="C25" s="90"/>
      <c r="D25" s="90"/>
    </row>
    <row r="26" spans="1:4" x14ac:dyDescent="0.25">
      <c r="A26"/>
      <c r="C26" s="90"/>
      <c r="D26" s="90"/>
    </row>
    <row r="27" spans="1:4" x14ac:dyDescent="0.25">
      <c r="A27"/>
      <c r="C27" s="90"/>
      <c r="D27" s="90"/>
    </row>
    <row r="28" spans="1:4" x14ac:dyDescent="0.25">
      <c r="A28"/>
      <c r="C28" s="90"/>
      <c r="D28" s="90"/>
    </row>
    <row r="29" spans="1:4" x14ac:dyDescent="0.25">
      <c r="A29"/>
      <c r="C29" s="90"/>
      <c r="D29" s="90"/>
    </row>
    <row r="30" spans="1:4" x14ac:dyDescent="0.25">
      <c r="A30"/>
      <c r="C30" s="90"/>
      <c r="D30" s="90"/>
    </row>
    <row r="31" spans="1:4" x14ac:dyDescent="0.25">
      <c r="A31"/>
      <c r="C31" s="90"/>
      <c r="D31" s="90"/>
    </row>
    <row r="32" spans="1:4" x14ac:dyDescent="0.25">
      <c r="A32"/>
      <c r="C32" s="90"/>
      <c r="D32" s="90"/>
    </row>
    <row r="33" spans="1:4" x14ac:dyDescent="0.25">
      <c r="A33"/>
      <c r="C33" s="90"/>
      <c r="D33" s="90"/>
    </row>
    <row r="34" spans="1:4" x14ac:dyDescent="0.25">
      <c r="A34"/>
      <c r="C34" s="90"/>
      <c r="D34" s="90"/>
    </row>
    <row r="35" spans="1:4" x14ac:dyDescent="0.25">
      <c r="A35"/>
      <c r="C35" s="90"/>
      <c r="D35" s="90"/>
    </row>
    <row r="36" spans="1:4" x14ac:dyDescent="0.25">
      <c r="A36"/>
      <c r="C36" s="90"/>
      <c r="D36" s="90"/>
    </row>
    <row r="37" spans="1:4" x14ac:dyDescent="0.25">
      <c r="A37"/>
      <c r="C37" s="90"/>
      <c r="D37" s="90"/>
    </row>
    <row r="38" spans="1:4" x14ac:dyDescent="0.25">
      <c r="A38"/>
      <c r="C38" s="90"/>
      <c r="D38" s="90"/>
    </row>
    <row r="39" spans="1:4" x14ac:dyDescent="0.25">
      <c r="A39"/>
      <c r="C39" s="90"/>
      <c r="D39" s="90"/>
    </row>
    <row r="40" spans="1:4" x14ac:dyDescent="0.25">
      <c r="A40"/>
      <c r="C40" s="90"/>
      <c r="D40" s="90"/>
    </row>
    <row r="41" spans="1:4" x14ac:dyDescent="0.25">
      <c r="A41"/>
      <c r="C41" s="90"/>
      <c r="D41" s="90"/>
    </row>
    <row r="42" spans="1:4" x14ac:dyDescent="0.25">
      <c r="A42"/>
      <c r="C42" s="90"/>
      <c r="D42" s="90"/>
    </row>
    <row r="43" spans="1:4" x14ac:dyDescent="0.25">
      <c r="A43"/>
    </row>
  </sheetData>
  <autoFilter ref="A2:D20">
    <sortState ref="A3:D20">
      <sortCondition descending="1" ref="D2:D20"/>
    </sortState>
  </autoFilter>
  <sortState ref="A3:D20">
    <sortCondition descending="1" ref="D3"/>
  </sortState>
  <mergeCells count="1">
    <mergeCell ref="A1:D1"/>
  </mergeCells>
  <pageMargins left="0.7" right="0.7" top="0.75" bottom="0.75" header="0.3" footer="0.3"/>
  <pageSetup paperSize="9" orientation="portrait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>
    <tabColor rgb="FFFF0000"/>
  </sheetPr>
  <dimension ref="A1:EZ198"/>
  <sheetViews>
    <sheetView zoomScale="60" zoomScaleNormal="60" zoomScalePageLayoutView="64" workbookViewId="0">
      <pane xSplit="3" ySplit="1" topLeftCell="D2" activePane="bottomRight" state="frozen"/>
      <selection activeCell="I221" sqref="I221"/>
      <selection pane="topRight" activeCell="I221" sqref="I221"/>
      <selection pane="bottomLeft" activeCell="I221" sqref="I221"/>
      <selection pane="bottomRight" activeCell="AE184" sqref="AE184"/>
    </sheetView>
  </sheetViews>
  <sheetFormatPr defaultColWidth="8.85546875" defaultRowHeight="15" x14ac:dyDescent="0.25"/>
  <cols>
    <col min="1" max="1" width="39.28515625" customWidth="1"/>
    <col min="2" max="2" width="4.85546875" bestFit="1" customWidth="1"/>
    <col min="3" max="3" width="51.7109375" hidden="1" customWidth="1"/>
    <col min="4" max="4" width="32" customWidth="1"/>
    <col min="5" max="5" width="16.85546875" customWidth="1"/>
    <col min="6" max="6" width="5.7109375" bestFit="1" customWidth="1"/>
    <col min="7" max="7" width="11.85546875" customWidth="1"/>
    <col min="8" max="8" width="10.140625" customWidth="1"/>
    <col min="9" max="9" width="11" customWidth="1"/>
    <col min="10" max="10" width="6" customWidth="1"/>
    <col min="11" max="11" width="14" customWidth="1"/>
    <col min="12" max="12" width="6.28515625" customWidth="1"/>
    <col min="13" max="15" width="15.7109375" customWidth="1"/>
    <col min="16" max="16" width="12" customWidth="1"/>
    <col min="17" max="17" width="17.42578125" customWidth="1"/>
    <col min="18" max="18" width="17.7109375" customWidth="1"/>
    <col min="19" max="19" width="11.85546875" customWidth="1"/>
    <col min="20" max="20" width="12.42578125" customWidth="1"/>
    <col min="21" max="21" width="12" customWidth="1"/>
    <col min="22" max="22" width="11.85546875" customWidth="1"/>
    <col min="23" max="23" width="12.140625" customWidth="1"/>
    <col min="24" max="24" width="17" customWidth="1"/>
    <col min="25" max="25" width="19.5703125" customWidth="1"/>
  </cols>
  <sheetData>
    <row r="1" spans="1:156" s="28" customFormat="1" ht="120" x14ac:dyDescent="0.25">
      <c r="A1" s="29" t="s">
        <v>35</v>
      </c>
      <c r="B1" s="30"/>
      <c r="C1" s="31" t="s">
        <v>36</v>
      </c>
      <c r="D1" s="31" t="s">
        <v>238</v>
      </c>
      <c r="E1" s="4" t="s">
        <v>37</v>
      </c>
      <c r="F1" s="10" t="s">
        <v>42</v>
      </c>
      <c r="G1" s="4" t="s">
        <v>40</v>
      </c>
      <c r="H1" s="4" t="s">
        <v>39</v>
      </c>
      <c r="I1" s="4" t="s">
        <v>38</v>
      </c>
      <c r="J1" s="10" t="s">
        <v>41</v>
      </c>
      <c r="K1" s="4" t="s">
        <v>43</v>
      </c>
      <c r="L1" s="10" t="s">
        <v>44</v>
      </c>
      <c r="M1" s="4" t="s">
        <v>652</v>
      </c>
      <c r="N1" s="4" t="s">
        <v>653</v>
      </c>
      <c r="O1" s="4" t="s">
        <v>654</v>
      </c>
      <c r="P1" s="10" t="s">
        <v>582</v>
      </c>
      <c r="Q1" s="4" t="s">
        <v>45</v>
      </c>
      <c r="R1" s="4" t="s">
        <v>46</v>
      </c>
      <c r="S1" s="13" t="s">
        <v>48</v>
      </c>
      <c r="T1" s="10" t="s">
        <v>47</v>
      </c>
      <c r="U1" s="4" t="s">
        <v>219</v>
      </c>
      <c r="V1" s="4" t="s">
        <v>220</v>
      </c>
      <c r="W1" s="10" t="s">
        <v>221</v>
      </c>
      <c r="X1" s="4" t="s">
        <v>223</v>
      </c>
      <c r="Y1" s="4" t="s">
        <v>222</v>
      </c>
      <c r="Z1" s="12" t="s">
        <v>615</v>
      </c>
      <c r="AA1" s="12" t="s">
        <v>49</v>
      </c>
    </row>
    <row r="2" spans="1:156" s="28" customFormat="1" x14ac:dyDescent="0.25">
      <c r="A2" s="9" t="s">
        <v>655</v>
      </c>
      <c r="B2" s="32"/>
      <c r="C2" s="33"/>
      <c r="D2" s="33"/>
      <c r="E2" s="8"/>
      <c r="F2" s="11">
        <v>2</v>
      </c>
      <c r="G2" s="8"/>
      <c r="H2" s="8"/>
      <c r="I2" s="8"/>
      <c r="J2" s="11">
        <v>2</v>
      </c>
      <c r="K2" s="8"/>
      <c r="L2" s="11">
        <v>4</v>
      </c>
      <c r="M2" s="8">
        <v>2</v>
      </c>
      <c r="N2" s="176">
        <v>2</v>
      </c>
      <c r="O2" s="8">
        <v>2</v>
      </c>
      <c r="P2" s="11">
        <v>6</v>
      </c>
      <c r="Q2" s="8"/>
      <c r="R2" s="8"/>
      <c r="S2" s="8"/>
      <c r="T2" s="11">
        <v>4</v>
      </c>
      <c r="U2" s="8"/>
      <c r="V2" s="8"/>
      <c r="W2" s="11">
        <v>2</v>
      </c>
      <c r="X2" s="8"/>
      <c r="Y2" s="8"/>
      <c r="Z2" s="11">
        <f t="shared" ref="Z2:Z31" si="0">F2+J2+L2+P2+T2+W2</f>
        <v>20</v>
      </c>
      <c r="AA2" s="11">
        <v>100</v>
      </c>
    </row>
    <row r="3" spans="1:156" s="5" customFormat="1" ht="30" customHeight="1" x14ac:dyDescent="0.25">
      <c r="A3" s="166" t="s">
        <v>593</v>
      </c>
      <c r="B3" s="129">
        <v>1</v>
      </c>
      <c r="C3" s="167" t="s">
        <v>121</v>
      </c>
      <c r="D3" s="167" t="s">
        <v>239</v>
      </c>
      <c r="E3" s="129" t="s">
        <v>616</v>
      </c>
      <c r="F3" s="124">
        <f t="shared" ref="F3:F31" si="1">IF(E3="25/26",2,0)</f>
        <v>2</v>
      </c>
      <c r="G3" s="91">
        <v>92</v>
      </c>
      <c r="H3" s="91">
        <v>5</v>
      </c>
      <c r="I3" s="147">
        <v>5</v>
      </c>
      <c r="J3" s="124">
        <f t="shared" ref="J3:J31" si="2">IF(ABS((H3-I3)/I3)&lt;=0.1,2,IF(AND(ABS((H3-I3)/I3)&gt;0.1,ABS((H3-I3)/I3)&lt;=0.2),1,0))</f>
        <v>2</v>
      </c>
      <c r="K3" s="125">
        <v>100</v>
      </c>
      <c r="L3" s="124">
        <f t="shared" ref="L3:L31" si="3">IF(K3&gt;90,4,IF(AND(K3&gt;80,K3&lt;=90),3,IF(AND(K3&gt;=50,K3&lt;=80),2,IF(AND(K3&gt;=10,K3&lt;50),1,0))))</f>
        <v>4</v>
      </c>
      <c r="M3" s="126">
        <v>2</v>
      </c>
      <c r="N3" s="126">
        <v>2</v>
      </c>
      <c r="O3" s="126">
        <v>2</v>
      </c>
      <c r="P3" s="124">
        <f t="shared" ref="P3:P31" si="4">SUM(M3:O3)</f>
        <v>6</v>
      </c>
      <c r="Q3" s="80">
        <v>92</v>
      </c>
      <c r="R3" s="80">
        <v>92</v>
      </c>
      <c r="S3" s="127">
        <f t="shared" ref="S3:S31" si="5">ROUND(R3/Q3*100,0)</f>
        <v>100</v>
      </c>
      <c r="T3" s="124">
        <f t="shared" ref="T3:T31" si="6">IF(S3&gt;90,4,IF(AND(S3&gt;80,S3&lt;=90),3,IF(AND(S3&gt;=50,S3&lt;=80),2,IF(AND(S3&gt;=10,S3&lt;50),1,0))))</f>
        <v>4</v>
      </c>
      <c r="U3" s="91">
        <v>83</v>
      </c>
      <c r="V3" s="91">
        <v>100</v>
      </c>
      <c r="W3" s="124">
        <f t="shared" ref="W3:W31" si="7">IF(V3&gt;=90,2,IF(V3&gt;=80,1,0))</f>
        <v>2</v>
      </c>
      <c r="X3" s="131">
        <v>50</v>
      </c>
      <c r="Y3" s="131">
        <v>1</v>
      </c>
      <c r="Z3" s="128">
        <f t="shared" si="0"/>
        <v>20</v>
      </c>
      <c r="AA3" s="128">
        <f t="shared" ref="AA3:AA31" si="8">ROUND(Z3/$Z$2*100,0)</f>
        <v>100</v>
      </c>
    </row>
    <row r="4" spans="1:156" s="5" customFormat="1" ht="30" customHeight="1" x14ac:dyDescent="0.25">
      <c r="A4" s="166" t="s">
        <v>593</v>
      </c>
      <c r="B4" s="129">
        <v>2</v>
      </c>
      <c r="C4" s="167" t="s">
        <v>586</v>
      </c>
      <c r="D4" s="167" t="s">
        <v>590</v>
      </c>
      <c r="E4" s="129" t="s">
        <v>616</v>
      </c>
      <c r="F4" s="124">
        <f t="shared" si="1"/>
        <v>2</v>
      </c>
      <c r="G4" s="91">
        <v>142</v>
      </c>
      <c r="H4" s="91">
        <v>9</v>
      </c>
      <c r="I4" s="147">
        <v>9</v>
      </c>
      <c r="J4" s="124">
        <f t="shared" si="2"/>
        <v>2</v>
      </c>
      <c r="K4" s="125">
        <v>100</v>
      </c>
      <c r="L4" s="124">
        <f t="shared" si="3"/>
        <v>4</v>
      </c>
      <c r="M4" s="126">
        <v>2</v>
      </c>
      <c r="N4" s="126">
        <v>2</v>
      </c>
      <c r="O4" s="126">
        <v>2</v>
      </c>
      <c r="P4" s="124">
        <f t="shared" si="4"/>
        <v>6</v>
      </c>
      <c r="Q4" s="80">
        <v>139</v>
      </c>
      <c r="R4" s="80">
        <v>139</v>
      </c>
      <c r="S4" s="127">
        <f t="shared" si="5"/>
        <v>100</v>
      </c>
      <c r="T4" s="124">
        <f t="shared" si="6"/>
        <v>4</v>
      </c>
      <c r="U4" s="91">
        <v>145</v>
      </c>
      <c r="V4" s="91">
        <v>100</v>
      </c>
      <c r="W4" s="124">
        <f t="shared" si="7"/>
        <v>2</v>
      </c>
      <c r="X4" s="131">
        <v>163</v>
      </c>
      <c r="Y4" s="131">
        <v>18</v>
      </c>
      <c r="Z4" s="128">
        <f t="shared" si="0"/>
        <v>20</v>
      </c>
      <c r="AA4" s="128">
        <f t="shared" si="8"/>
        <v>100</v>
      </c>
    </row>
    <row r="5" spans="1:156" s="5" customFormat="1" ht="30" customHeight="1" x14ac:dyDescent="0.25">
      <c r="A5" s="166" t="s">
        <v>593</v>
      </c>
      <c r="B5" s="129">
        <v>3</v>
      </c>
      <c r="C5" s="167" t="s">
        <v>218</v>
      </c>
      <c r="D5" s="167" t="s">
        <v>265</v>
      </c>
      <c r="E5" s="129" t="s">
        <v>616</v>
      </c>
      <c r="F5" s="124">
        <f t="shared" si="1"/>
        <v>2</v>
      </c>
      <c r="G5" s="91">
        <v>5</v>
      </c>
      <c r="H5" s="91">
        <v>1</v>
      </c>
      <c r="I5" s="180">
        <v>1</v>
      </c>
      <c r="J5" s="124">
        <f t="shared" si="2"/>
        <v>2</v>
      </c>
      <c r="K5" s="125">
        <v>100</v>
      </c>
      <c r="L5" s="124">
        <f t="shared" si="3"/>
        <v>4</v>
      </c>
      <c r="M5" s="126">
        <v>2</v>
      </c>
      <c r="N5" s="126">
        <v>2</v>
      </c>
      <c r="O5" s="126">
        <v>2</v>
      </c>
      <c r="P5" s="124">
        <f t="shared" si="4"/>
        <v>6</v>
      </c>
      <c r="Q5" s="80">
        <v>5</v>
      </c>
      <c r="R5" s="80">
        <v>5</v>
      </c>
      <c r="S5" s="127">
        <f t="shared" si="5"/>
        <v>100</v>
      </c>
      <c r="T5" s="124">
        <f t="shared" si="6"/>
        <v>4</v>
      </c>
      <c r="U5" s="91">
        <v>4</v>
      </c>
      <c r="V5" s="91">
        <v>100</v>
      </c>
      <c r="W5" s="124">
        <f t="shared" si="7"/>
        <v>2</v>
      </c>
      <c r="X5" s="216">
        <v>25</v>
      </c>
      <c r="Y5" s="216">
        <v>0</v>
      </c>
      <c r="Z5" s="128">
        <f t="shared" si="0"/>
        <v>20</v>
      </c>
      <c r="AA5" s="128">
        <f t="shared" si="8"/>
        <v>100</v>
      </c>
    </row>
    <row r="6" spans="1:156" s="5" customFormat="1" ht="30" customHeight="1" x14ac:dyDescent="0.25">
      <c r="A6" s="166" t="s">
        <v>594</v>
      </c>
      <c r="B6" s="129">
        <v>4</v>
      </c>
      <c r="C6" s="167" t="s">
        <v>0</v>
      </c>
      <c r="D6" s="167" t="s">
        <v>244</v>
      </c>
      <c r="E6" s="129" t="s">
        <v>616</v>
      </c>
      <c r="F6" s="124">
        <f t="shared" si="1"/>
        <v>2</v>
      </c>
      <c r="G6" s="91">
        <v>143</v>
      </c>
      <c r="H6" s="91">
        <v>8</v>
      </c>
      <c r="I6" s="181">
        <v>8</v>
      </c>
      <c r="J6" s="124">
        <f t="shared" si="2"/>
        <v>2</v>
      </c>
      <c r="K6" s="130">
        <v>100</v>
      </c>
      <c r="L6" s="124">
        <f t="shared" si="3"/>
        <v>4</v>
      </c>
      <c r="M6" s="126">
        <v>2</v>
      </c>
      <c r="N6" s="126">
        <v>2</v>
      </c>
      <c r="O6" s="126">
        <v>2</v>
      </c>
      <c r="P6" s="124">
        <f t="shared" si="4"/>
        <v>6</v>
      </c>
      <c r="Q6" s="80">
        <v>142</v>
      </c>
      <c r="R6" s="80">
        <v>142</v>
      </c>
      <c r="S6" s="127">
        <f t="shared" si="5"/>
        <v>100</v>
      </c>
      <c r="T6" s="124">
        <f t="shared" si="6"/>
        <v>4</v>
      </c>
      <c r="U6" s="91">
        <v>236</v>
      </c>
      <c r="V6" s="91">
        <v>100</v>
      </c>
      <c r="W6" s="124">
        <f t="shared" si="7"/>
        <v>2</v>
      </c>
      <c r="X6" s="217">
        <v>62</v>
      </c>
      <c r="Y6" s="217">
        <v>18</v>
      </c>
      <c r="Z6" s="128">
        <f t="shared" si="0"/>
        <v>20</v>
      </c>
      <c r="AA6" s="128">
        <f t="shared" si="8"/>
        <v>100</v>
      </c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</row>
    <row r="7" spans="1:156" s="5" customFormat="1" ht="30" customHeight="1" x14ac:dyDescent="0.25">
      <c r="A7" s="166" t="s">
        <v>594</v>
      </c>
      <c r="B7" s="129">
        <v>5</v>
      </c>
      <c r="C7" s="167" t="s">
        <v>2</v>
      </c>
      <c r="D7" s="167" t="s">
        <v>242</v>
      </c>
      <c r="E7" s="129" t="s">
        <v>616</v>
      </c>
      <c r="F7" s="124">
        <f t="shared" si="1"/>
        <v>2</v>
      </c>
      <c r="G7" s="91">
        <v>126</v>
      </c>
      <c r="H7" s="91">
        <v>6</v>
      </c>
      <c r="I7" s="181">
        <v>6</v>
      </c>
      <c r="J7" s="124">
        <f t="shared" si="2"/>
        <v>2</v>
      </c>
      <c r="K7" s="130">
        <v>100</v>
      </c>
      <c r="L7" s="124">
        <f t="shared" si="3"/>
        <v>4</v>
      </c>
      <c r="M7" s="126">
        <v>2</v>
      </c>
      <c r="N7" s="126">
        <v>2</v>
      </c>
      <c r="O7" s="126">
        <v>2</v>
      </c>
      <c r="P7" s="124">
        <f t="shared" si="4"/>
        <v>6</v>
      </c>
      <c r="Q7" s="80">
        <v>124</v>
      </c>
      <c r="R7" s="80">
        <v>124</v>
      </c>
      <c r="S7" s="127">
        <f t="shared" si="5"/>
        <v>100</v>
      </c>
      <c r="T7" s="124">
        <f t="shared" si="6"/>
        <v>4</v>
      </c>
      <c r="U7" s="91">
        <v>140</v>
      </c>
      <c r="V7" s="91">
        <v>100</v>
      </c>
      <c r="W7" s="124">
        <f t="shared" si="7"/>
        <v>2</v>
      </c>
      <c r="X7" s="217">
        <v>112</v>
      </c>
      <c r="Y7" s="217">
        <v>5</v>
      </c>
      <c r="Z7" s="128">
        <f t="shared" si="0"/>
        <v>20</v>
      </c>
      <c r="AA7" s="128">
        <f t="shared" si="8"/>
        <v>100</v>
      </c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</row>
    <row r="8" spans="1:156" ht="30" customHeight="1" x14ac:dyDescent="0.25">
      <c r="A8" s="166" t="s">
        <v>594</v>
      </c>
      <c r="B8" s="129">
        <v>6</v>
      </c>
      <c r="C8" s="167" t="s">
        <v>3</v>
      </c>
      <c r="D8" s="167" t="s">
        <v>262</v>
      </c>
      <c r="E8" s="129" t="s">
        <v>616</v>
      </c>
      <c r="F8" s="124">
        <f t="shared" si="1"/>
        <v>2</v>
      </c>
      <c r="G8" s="91">
        <v>79</v>
      </c>
      <c r="H8" s="91">
        <v>4</v>
      </c>
      <c r="I8" s="147">
        <v>4</v>
      </c>
      <c r="J8" s="124">
        <f t="shared" si="2"/>
        <v>2</v>
      </c>
      <c r="K8" s="130">
        <v>100</v>
      </c>
      <c r="L8" s="124">
        <f t="shared" si="3"/>
        <v>4</v>
      </c>
      <c r="M8" s="126">
        <v>2</v>
      </c>
      <c r="N8" s="126">
        <v>2</v>
      </c>
      <c r="O8" s="126">
        <v>2</v>
      </c>
      <c r="P8" s="124">
        <f t="shared" si="4"/>
        <v>6</v>
      </c>
      <c r="Q8" s="80">
        <v>75</v>
      </c>
      <c r="R8" s="80">
        <v>75</v>
      </c>
      <c r="S8" s="127">
        <f t="shared" si="5"/>
        <v>100</v>
      </c>
      <c r="T8" s="124">
        <f t="shared" si="6"/>
        <v>4</v>
      </c>
      <c r="U8" s="91">
        <v>68</v>
      </c>
      <c r="V8" s="91">
        <v>100</v>
      </c>
      <c r="W8" s="124">
        <f t="shared" si="7"/>
        <v>2</v>
      </c>
      <c r="X8" s="131">
        <v>99</v>
      </c>
      <c r="Y8" s="131">
        <v>3</v>
      </c>
      <c r="Z8" s="128">
        <f t="shared" si="0"/>
        <v>20</v>
      </c>
      <c r="AA8" s="128">
        <f t="shared" si="8"/>
        <v>100</v>
      </c>
    </row>
    <row r="9" spans="1:156" ht="30" customHeight="1" x14ac:dyDescent="0.25">
      <c r="A9" s="166" t="s">
        <v>594</v>
      </c>
      <c r="B9" s="129">
        <v>7</v>
      </c>
      <c r="C9" s="167" t="s">
        <v>5</v>
      </c>
      <c r="D9" s="167" t="s">
        <v>266</v>
      </c>
      <c r="E9" s="129" t="s">
        <v>616</v>
      </c>
      <c r="F9" s="124">
        <f t="shared" si="1"/>
        <v>2</v>
      </c>
      <c r="G9" s="91">
        <v>23</v>
      </c>
      <c r="H9" s="91">
        <v>2</v>
      </c>
      <c r="I9" s="123">
        <v>2</v>
      </c>
      <c r="J9" s="124">
        <f t="shared" si="2"/>
        <v>2</v>
      </c>
      <c r="K9" s="130">
        <v>100</v>
      </c>
      <c r="L9" s="124">
        <f t="shared" si="3"/>
        <v>4</v>
      </c>
      <c r="M9" s="126">
        <v>2</v>
      </c>
      <c r="N9" s="126">
        <v>2</v>
      </c>
      <c r="O9" s="126">
        <v>2</v>
      </c>
      <c r="P9" s="124">
        <f t="shared" si="4"/>
        <v>6</v>
      </c>
      <c r="Q9" s="80">
        <v>21</v>
      </c>
      <c r="R9" s="80">
        <v>21</v>
      </c>
      <c r="S9" s="127">
        <f t="shared" si="5"/>
        <v>100</v>
      </c>
      <c r="T9" s="124">
        <f t="shared" si="6"/>
        <v>4</v>
      </c>
      <c r="U9" s="91">
        <v>22</v>
      </c>
      <c r="V9" s="91">
        <v>100</v>
      </c>
      <c r="W9" s="124">
        <f t="shared" si="7"/>
        <v>2</v>
      </c>
      <c r="X9" s="131">
        <v>26</v>
      </c>
      <c r="Y9" s="131">
        <v>1</v>
      </c>
      <c r="Z9" s="128">
        <f t="shared" si="0"/>
        <v>20</v>
      </c>
      <c r="AA9" s="128">
        <f t="shared" si="8"/>
        <v>100</v>
      </c>
    </row>
    <row r="10" spans="1:156" ht="30" customHeight="1" x14ac:dyDescent="0.25">
      <c r="A10" s="166" t="s">
        <v>594</v>
      </c>
      <c r="B10" s="129">
        <v>8</v>
      </c>
      <c r="C10" s="167" t="s">
        <v>56</v>
      </c>
      <c r="D10" s="167" t="s">
        <v>243</v>
      </c>
      <c r="E10" s="129" t="s">
        <v>616</v>
      </c>
      <c r="F10" s="124">
        <f t="shared" si="1"/>
        <v>2</v>
      </c>
      <c r="G10" s="91">
        <v>159</v>
      </c>
      <c r="H10" s="91">
        <v>9</v>
      </c>
      <c r="I10" s="147">
        <v>9</v>
      </c>
      <c r="J10" s="124">
        <f t="shared" si="2"/>
        <v>2</v>
      </c>
      <c r="K10" s="130">
        <v>100</v>
      </c>
      <c r="L10" s="124">
        <f t="shared" si="3"/>
        <v>4</v>
      </c>
      <c r="M10" s="126">
        <v>2</v>
      </c>
      <c r="N10" s="126">
        <v>2</v>
      </c>
      <c r="O10" s="126">
        <v>2</v>
      </c>
      <c r="P10" s="124">
        <f t="shared" si="4"/>
        <v>6</v>
      </c>
      <c r="Q10" s="80">
        <v>157</v>
      </c>
      <c r="R10" s="80">
        <v>157</v>
      </c>
      <c r="S10" s="127">
        <f t="shared" si="5"/>
        <v>100</v>
      </c>
      <c r="T10" s="124">
        <f t="shared" si="6"/>
        <v>4</v>
      </c>
      <c r="U10" s="91">
        <v>223</v>
      </c>
      <c r="V10" s="91">
        <v>100</v>
      </c>
      <c r="W10" s="124">
        <f t="shared" si="7"/>
        <v>2</v>
      </c>
      <c r="X10" s="131">
        <v>317</v>
      </c>
      <c r="Y10" s="131">
        <v>20</v>
      </c>
      <c r="Z10" s="128">
        <f t="shared" si="0"/>
        <v>20</v>
      </c>
      <c r="AA10" s="128">
        <f t="shared" si="8"/>
        <v>100</v>
      </c>
    </row>
    <row r="11" spans="1:156" ht="30" customHeight="1" x14ac:dyDescent="0.25">
      <c r="A11" s="166" t="s">
        <v>594</v>
      </c>
      <c r="B11" s="129">
        <v>9</v>
      </c>
      <c r="C11" s="167" t="s">
        <v>435</v>
      </c>
      <c r="D11" s="167" t="s">
        <v>645</v>
      </c>
      <c r="E11" s="129" t="s">
        <v>616</v>
      </c>
      <c r="F11" s="124">
        <f t="shared" si="1"/>
        <v>2</v>
      </c>
      <c r="G11" s="91">
        <v>183</v>
      </c>
      <c r="H11" s="91">
        <v>10</v>
      </c>
      <c r="I11" s="147">
        <v>10</v>
      </c>
      <c r="J11" s="124">
        <f t="shared" si="2"/>
        <v>2</v>
      </c>
      <c r="K11" s="130">
        <v>100</v>
      </c>
      <c r="L11" s="124">
        <f t="shared" si="3"/>
        <v>4</v>
      </c>
      <c r="M11" s="126">
        <v>2</v>
      </c>
      <c r="N11" s="126">
        <v>2</v>
      </c>
      <c r="O11" s="126">
        <v>2</v>
      </c>
      <c r="P11" s="124">
        <f t="shared" si="4"/>
        <v>6</v>
      </c>
      <c r="Q11" s="80">
        <v>180</v>
      </c>
      <c r="R11" s="80">
        <v>179</v>
      </c>
      <c r="S11" s="127">
        <f t="shared" si="5"/>
        <v>99</v>
      </c>
      <c r="T11" s="124">
        <f t="shared" si="6"/>
        <v>4</v>
      </c>
      <c r="U11" s="91">
        <v>207</v>
      </c>
      <c r="V11" s="91">
        <v>100</v>
      </c>
      <c r="W11" s="124">
        <f t="shared" si="7"/>
        <v>2</v>
      </c>
      <c r="X11" s="131">
        <v>181</v>
      </c>
      <c r="Y11" s="131">
        <v>25</v>
      </c>
      <c r="Z11" s="128">
        <f t="shared" si="0"/>
        <v>20</v>
      </c>
      <c r="AA11" s="128">
        <f t="shared" si="8"/>
        <v>100</v>
      </c>
    </row>
    <row r="12" spans="1:156" ht="30" customHeight="1" x14ac:dyDescent="0.25">
      <c r="A12" s="166" t="s">
        <v>594</v>
      </c>
      <c r="B12" s="129">
        <v>10</v>
      </c>
      <c r="C12" s="167" t="s">
        <v>407</v>
      </c>
      <c r="D12" s="167" t="s">
        <v>408</v>
      </c>
      <c r="E12" s="129" t="s">
        <v>616</v>
      </c>
      <c r="F12" s="124">
        <f t="shared" si="1"/>
        <v>2</v>
      </c>
      <c r="G12" s="91">
        <v>293</v>
      </c>
      <c r="H12" s="91">
        <v>12</v>
      </c>
      <c r="I12" s="123">
        <v>12</v>
      </c>
      <c r="J12" s="124">
        <f t="shared" si="2"/>
        <v>2</v>
      </c>
      <c r="K12" s="130">
        <v>100</v>
      </c>
      <c r="L12" s="124">
        <f t="shared" si="3"/>
        <v>4</v>
      </c>
      <c r="M12" s="126">
        <v>2</v>
      </c>
      <c r="N12" s="126">
        <v>2</v>
      </c>
      <c r="O12" s="126">
        <v>2</v>
      </c>
      <c r="P12" s="124">
        <f t="shared" si="4"/>
        <v>6</v>
      </c>
      <c r="Q12" s="80">
        <v>286</v>
      </c>
      <c r="R12" s="80">
        <v>286</v>
      </c>
      <c r="S12" s="127">
        <f t="shared" si="5"/>
        <v>100</v>
      </c>
      <c r="T12" s="124">
        <f t="shared" si="6"/>
        <v>4</v>
      </c>
      <c r="U12" s="91">
        <v>393</v>
      </c>
      <c r="V12" s="91">
        <v>100</v>
      </c>
      <c r="W12" s="124">
        <f t="shared" si="7"/>
        <v>2</v>
      </c>
      <c r="X12" s="131">
        <v>476</v>
      </c>
      <c r="Y12" s="131">
        <v>62</v>
      </c>
      <c r="Z12" s="128">
        <f t="shared" si="0"/>
        <v>20</v>
      </c>
      <c r="AA12" s="128">
        <f t="shared" si="8"/>
        <v>100</v>
      </c>
    </row>
    <row r="13" spans="1:156" ht="30" customHeight="1" x14ac:dyDescent="0.25">
      <c r="A13" s="166" t="s">
        <v>595</v>
      </c>
      <c r="B13" s="129">
        <v>11</v>
      </c>
      <c r="C13" s="167" t="s">
        <v>8</v>
      </c>
      <c r="D13" s="167" t="s">
        <v>249</v>
      </c>
      <c r="E13" s="129" t="s">
        <v>616</v>
      </c>
      <c r="F13" s="124">
        <f t="shared" si="1"/>
        <v>2</v>
      </c>
      <c r="G13" s="91">
        <v>69</v>
      </c>
      <c r="H13" s="91">
        <v>5</v>
      </c>
      <c r="I13" s="123">
        <v>5</v>
      </c>
      <c r="J13" s="124">
        <f t="shared" si="2"/>
        <v>2</v>
      </c>
      <c r="K13" s="125">
        <v>100</v>
      </c>
      <c r="L13" s="124">
        <f t="shared" si="3"/>
        <v>4</v>
      </c>
      <c r="M13" s="126">
        <v>2</v>
      </c>
      <c r="N13" s="126">
        <v>2</v>
      </c>
      <c r="O13" s="126">
        <v>2</v>
      </c>
      <c r="P13" s="124">
        <f t="shared" si="4"/>
        <v>6</v>
      </c>
      <c r="Q13" s="80">
        <v>66</v>
      </c>
      <c r="R13" s="80">
        <v>66</v>
      </c>
      <c r="S13" s="127">
        <f t="shared" si="5"/>
        <v>100</v>
      </c>
      <c r="T13" s="124">
        <f t="shared" si="6"/>
        <v>4</v>
      </c>
      <c r="U13" s="91">
        <v>59</v>
      </c>
      <c r="V13" s="91">
        <v>100</v>
      </c>
      <c r="W13" s="124">
        <f t="shared" si="7"/>
        <v>2</v>
      </c>
      <c r="X13" s="91">
        <v>248</v>
      </c>
      <c r="Y13" s="91">
        <v>17</v>
      </c>
      <c r="Z13" s="128">
        <f t="shared" si="0"/>
        <v>20</v>
      </c>
      <c r="AA13" s="128">
        <f t="shared" si="8"/>
        <v>100</v>
      </c>
    </row>
    <row r="14" spans="1:156" ht="30" customHeight="1" x14ac:dyDescent="0.25">
      <c r="A14" s="166" t="s">
        <v>595</v>
      </c>
      <c r="B14" s="129">
        <v>12</v>
      </c>
      <c r="C14" s="167" t="s">
        <v>12</v>
      </c>
      <c r="D14" s="167" t="s">
        <v>250</v>
      </c>
      <c r="E14" s="129" t="s">
        <v>616</v>
      </c>
      <c r="F14" s="124">
        <f t="shared" si="1"/>
        <v>2</v>
      </c>
      <c r="G14" s="91">
        <v>39</v>
      </c>
      <c r="H14" s="91">
        <v>4</v>
      </c>
      <c r="I14" s="147">
        <v>4</v>
      </c>
      <c r="J14" s="124">
        <f t="shared" si="2"/>
        <v>2</v>
      </c>
      <c r="K14" s="125">
        <v>100</v>
      </c>
      <c r="L14" s="124">
        <f t="shared" si="3"/>
        <v>4</v>
      </c>
      <c r="M14" s="126">
        <v>2</v>
      </c>
      <c r="N14" s="126">
        <v>2</v>
      </c>
      <c r="O14" s="126">
        <v>2</v>
      </c>
      <c r="P14" s="124">
        <f t="shared" si="4"/>
        <v>6</v>
      </c>
      <c r="Q14" s="80">
        <v>39</v>
      </c>
      <c r="R14" s="80">
        <v>39</v>
      </c>
      <c r="S14" s="127">
        <f t="shared" si="5"/>
        <v>100</v>
      </c>
      <c r="T14" s="124">
        <f t="shared" si="6"/>
        <v>4</v>
      </c>
      <c r="U14" s="91">
        <v>32</v>
      </c>
      <c r="V14" s="91">
        <v>100</v>
      </c>
      <c r="W14" s="124">
        <f t="shared" si="7"/>
        <v>2</v>
      </c>
      <c r="X14" s="131">
        <v>53</v>
      </c>
      <c r="Y14" s="91">
        <v>49</v>
      </c>
      <c r="Z14" s="128">
        <f t="shared" si="0"/>
        <v>20</v>
      </c>
      <c r="AA14" s="128">
        <f t="shared" si="8"/>
        <v>100</v>
      </c>
    </row>
    <row r="15" spans="1:156" ht="30" customHeight="1" x14ac:dyDescent="0.25">
      <c r="A15" s="166" t="s">
        <v>595</v>
      </c>
      <c r="B15" s="129">
        <v>13</v>
      </c>
      <c r="C15" s="167" t="s">
        <v>11</v>
      </c>
      <c r="D15" s="167" t="s">
        <v>260</v>
      </c>
      <c r="E15" s="129" t="s">
        <v>616</v>
      </c>
      <c r="F15" s="124">
        <f t="shared" si="1"/>
        <v>2</v>
      </c>
      <c r="G15" s="91">
        <v>154</v>
      </c>
      <c r="H15" s="91">
        <v>8</v>
      </c>
      <c r="I15" s="123">
        <v>8</v>
      </c>
      <c r="J15" s="124">
        <f t="shared" si="2"/>
        <v>2</v>
      </c>
      <c r="K15" s="125">
        <v>100</v>
      </c>
      <c r="L15" s="124">
        <f t="shared" si="3"/>
        <v>4</v>
      </c>
      <c r="M15" s="126">
        <v>2</v>
      </c>
      <c r="N15" s="126">
        <v>2</v>
      </c>
      <c r="O15" s="126">
        <v>2</v>
      </c>
      <c r="P15" s="124">
        <f t="shared" si="4"/>
        <v>6</v>
      </c>
      <c r="Q15" s="80">
        <v>153</v>
      </c>
      <c r="R15" s="80">
        <v>151</v>
      </c>
      <c r="S15" s="127">
        <f t="shared" si="5"/>
        <v>99</v>
      </c>
      <c r="T15" s="124">
        <f t="shared" si="6"/>
        <v>4</v>
      </c>
      <c r="U15" s="91">
        <v>190</v>
      </c>
      <c r="V15" s="91">
        <v>100</v>
      </c>
      <c r="W15" s="124">
        <f t="shared" si="7"/>
        <v>2</v>
      </c>
      <c r="X15" s="91">
        <v>141</v>
      </c>
      <c r="Y15" s="91">
        <v>18</v>
      </c>
      <c r="Z15" s="128">
        <f t="shared" si="0"/>
        <v>20</v>
      </c>
      <c r="AA15" s="128">
        <f t="shared" si="8"/>
        <v>100</v>
      </c>
    </row>
    <row r="16" spans="1:156" ht="30" customHeight="1" x14ac:dyDescent="0.25">
      <c r="A16" s="166" t="s">
        <v>596</v>
      </c>
      <c r="B16" s="129">
        <v>14</v>
      </c>
      <c r="C16" s="167" t="s">
        <v>517</v>
      </c>
      <c r="D16" s="167" t="s">
        <v>280</v>
      </c>
      <c r="E16" s="129" t="s">
        <v>616</v>
      </c>
      <c r="F16" s="124">
        <f t="shared" si="1"/>
        <v>2</v>
      </c>
      <c r="G16" s="91">
        <v>131</v>
      </c>
      <c r="H16" s="91">
        <v>6</v>
      </c>
      <c r="I16" s="180">
        <v>6</v>
      </c>
      <c r="J16" s="124">
        <f t="shared" si="2"/>
        <v>2</v>
      </c>
      <c r="K16" s="132">
        <v>100</v>
      </c>
      <c r="L16" s="124">
        <f t="shared" si="3"/>
        <v>4</v>
      </c>
      <c r="M16" s="126">
        <v>2</v>
      </c>
      <c r="N16" s="126">
        <v>2</v>
      </c>
      <c r="O16" s="126">
        <v>2</v>
      </c>
      <c r="P16" s="124">
        <f t="shared" si="4"/>
        <v>6</v>
      </c>
      <c r="Q16" s="80">
        <v>129</v>
      </c>
      <c r="R16" s="80">
        <v>126</v>
      </c>
      <c r="S16" s="127">
        <f t="shared" si="5"/>
        <v>98</v>
      </c>
      <c r="T16" s="124">
        <f t="shared" si="6"/>
        <v>4</v>
      </c>
      <c r="U16" s="91">
        <v>119</v>
      </c>
      <c r="V16" s="91">
        <v>98</v>
      </c>
      <c r="W16" s="124">
        <f t="shared" si="7"/>
        <v>2</v>
      </c>
      <c r="X16" s="91">
        <v>49</v>
      </c>
      <c r="Y16" s="91">
        <v>6</v>
      </c>
      <c r="Z16" s="128">
        <f t="shared" si="0"/>
        <v>20</v>
      </c>
      <c r="AA16" s="128">
        <f t="shared" si="8"/>
        <v>100</v>
      </c>
      <c r="AD16" s="92"/>
    </row>
    <row r="17" spans="1:156" ht="30" customHeight="1" x14ac:dyDescent="0.25">
      <c r="A17" s="166" t="s">
        <v>596</v>
      </c>
      <c r="B17" s="129">
        <v>15</v>
      </c>
      <c r="C17" s="167" t="s">
        <v>519</v>
      </c>
      <c r="D17" s="167" t="s">
        <v>271</v>
      </c>
      <c r="E17" s="129" t="s">
        <v>616</v>
      </c>
      <c r="F17" s="124">
        <f t="shared" si="1"/>
        <v>2</v>
      </c>
      <c r="G17" s="91">
        <v>53</v>
      </c>
      <c r="H17" s="91">
        <v>3</v>
      </c>
      <c r="I17" s="147">
        <v>3</v>
      </c>
      <c r="J17" s="124">
        <f t="shared" si="2"/>
        <v>2</v>
      </c>
      <c r="K17" s="132">
        <v>100</v>
      </c>
      <c r="L17" s="124">
        <f t="shared" si="3"/>
        <v>4</v>
      </c>
      <c r="M17" s="126">
        <v>2</v>
      </c>
      <c r="N17" s="126">
        <v>2</v>
      </c>
      <c r="O17" s="126">
        <v>2</v>
      </c>
      <c r="P17" s="124">
        <f t="shared" si="4"/>
        <v>6</v>
      </c>
      <c r="Q17" s="80">
        <v>51</v>
      </c>
      <c r="R17" s="80">
        <v>51</v>
      </c>
      <c r="S17" s="102">
        <f t="shared" si="5"/>
        <v>100</v>
      </c>
      <c r="T17" s="124">
        <f t="shared" si="6"/>
        <v>4</v>
      </c>
      <c r="U17" s="91">
        <v>46</v>
      </c>
      <c r="V17" s="91">
        <v>100</v>
      </c>
      <c r="W17" s="124">
        <f t="shared" si="7"/>
        <v>2</v>
      </c>
      <c r="X17" s="131">
        <v>35</v>
      </c>
      <c r="Y17" s="131">
        <v>0</v>
      </c>
      <c r="Z17" s="128">
        <f t="shared" si="0"/>
        <v>20</v>
      </c>
      <c r="AA17" s="128">
        <f t="shared" si="8"/>
        <v>100</v>
      </c>
      <c r="AD17" s="92"/>
    </row>
    <row r="18" spans="1:156" ht="30" customHeight="1" x14ac:dyDescent="0.25">
      <c r="A18" s="166" t="s">
        <v>596</v>
      </c>
      <c r="B18" s="129">
        <v>16</v>
      </c>
      <c r="C18" s="215" t="s">
        <v>520</v>
      </c>
      <c r="D18" s="178" t="s">
        <v>272</v>
      </c>
      <c r="E18" s="129" t="s">
        <v>616</v>
      </c>
      <c r="F18" s="124">
        <f t="shared" si="1"/>
        <v>2</v>
      </c>
      <c r="G18" s="91">
        <v>280</v>
      </c>
      <c r="H18" s="91">
        <v>12</v>
      </c>
      <c r="I18" s="147">
        <v>12</v>
      </c>
      <c r="J18" s="124">
        <f t="shared" si="2"/>
        <v>2</v>
      </c>
      <c r="K18" s="132">
        <v>100</v>
      </c>
      <c r="L18" s="124">
        <f t="shared" si="3"/>
        <v>4</v>
      </c>
      <c r="M18" s="126">
        <v>2</v>
      </c>
      <c r="N18" s="126">
        <v>2</v>
      </c>
      <c r="O18" s="126">
        <v>2</v>
      </c>
      <c r="P18" s="124">
        <f t="shared" si="4"/>
        <v>6</v>
      </c>
      <c r="Q18" s="80">
        <v>278</v>
      </c>
      <c r="R18" s="80">
        <v>277</v>
      </c>
      <c r="S18" s="102">
        <f t="shared" si="5"/>
        <v>100</v>
      </c>
      <c r="T18" s="124">
        <f t="shared" si="6"/>
        <v>4</v>
      </c>
      <c r="U18" s="91">
        <v>257</v>
      </c>
      <c r="V18" s="91">
        <v>100</v>
      </c>
      <c r="W18" s="124">
        <f t="shared" si="7"/>
        <v>2</v>
      </c>
      <c r="X18" s="131">
        <v>63</v>
      </c>
      <c r="Y18" s="131">
        <v>11</v>
      </c>
      <c r="Z18" s="128">
        <f t="shared" si="0"/>
        <v>20</v>
      </c>
      <c r="AA18" s="128">
        <f t="shared" si="8"/>
        <v>100</v>
      </c>
      <c r="AD18" s="92"/>
    </row>
    <row r="19" spans="1:156" ht="30" customHeight="1" x14ac:dyDescent="0.25">
      <c r="A19" s="166" t="s">
        <v>596</v>
      </c>
      <c r="B19" s="129">
        <v>17</v>
      </c>
      <c r="C19" s="167" t="s">
        <v>521</v>
      </c>
      <c r="D19" s="167" t="s">
        <v>273</v>
      </c>
      <c r="E19" s="129" t="s">
        <v>616</v>
      </c>
      <c r="F19" s="124">
        <f t="shared" si="1"/>
        <v>2</v>
      </c>
      <c r="G19" s="91">
        <v>121</v>
      </c>
      <c r="H19" s="91">
        <v>6</v>
      </c>
      <c r="I19" s="147">
        <v>6</v>
      </c>
      <c r="J19" s="124">
        <f t="shared" si="2"/>
        <v>2</v>
      </c>
      <c r="K19" s="132">
        <v>100</v>
      </c>
      <c r="L19" s="124">
        <f t="shared" si="3"/>
        <v>4</v>
      </c>
      <c r="M19" s="126">
        <v>2</v>
      </c>
      <c r="N19" s="126">
        <v>2</v>
      </c>
      <c r="O19" s="126">
        <v>2</v>
      </c>
      <c r="P19" s="124">
        <f t="shared" si="4"/>
        <v>6</v>
      </c>
      <c r="Q19" s="80">
        <v>116</v>
      </c>
      <c r="R19" s="80">
        <v>116</v>
      </c>
      <c r="S19" s="127">
        <f t="shared" si="5"/>
        <v>100</v>
      </c>
      <c r="T19" s="124">
        <f t="shared" si="6"/>
        <v>4</v>
      </c>
      <c r="U19" s="91">
        <v>148</v>
      </c>
      <c r="V19" s="91">
        <v>100</v>
      </c>
      <c r="W19" s="124">
        <f t="shared" si="7"/>
        <v>2</v>
      </c>
      <c r="X19" s="131">
        <v>20</v>
      </c>
      <c r="Y19" s="131">
        <v>21</v>
      </c>
      <c r="Z19" s="128">
        <f t="shared" si="0"/>
        <v>20</v>
      </c>
      <c r="AA19" s="128">
        <f t="shared" si="8"/>
        <v>100</v>
      </c>
      <c r="AD19" s="92"/>
    </row>
    <row r="20" spans="1:156" ht="30" customHeight="1" x14ac:dyDescent="0.25">
      <c r="A20" s="166" t="s">
        <v>596</v>
      </c>
      <c r="B20" s="129">
        <v>18</v>
      </c>
      <c r="C20" s="167" t="s">
        <v>522</v>
      </c>
      <c r="D20" s="167" t="s">
        <v>281</v>
      </c>
      <c r="E20" s="129" t="s">
        <v>616</v>
      </c>
      <c r="F20" s="124">
        <f t="shared" si="1"/>
        <v>2</v>
      </c>
      <c r="G20" s="91">
        <v>103</v>
      </c>
      <c r="H20" s="91">
        <v>4</v>
      </c>
      <c r="I20" s="147">
        <v>4</v>
      </c>
      <c r="J20" s="124">
        <f t="shared" si="2"/>
        <v>2</v>
      </c>
      <c r="K20" s="132">
        <v>100</v>
      </c>
      <c r="L20" s="124">
        <f t="shared" si="3"/>
        <v>4</v>
      </c>
      <c r="M20" s="126">
        <v>2</v>
      </c>
      <c r="N20" s="126">
        <v>2</v>
      </c>
      <c r="O20" s="126">
        <v>2</v>
      </c>
      <c r="P20" s="124">
        <f t="shared" si="4"/>
        <v>6</v>
      </c>
      <c r="Q20" s="80">
        <v>94</v>
      </c>
      <c r="R20" s="80">
        <v>94</v>
      </c>
      <c r="S20" s="127">
        <f t="shared" si="5"/>
        <v>100</v>
      </c>
      <c r="T20" s="124">
        <f t="shared" si="6"/>
        <v>4</v>
      </c>
      <c r="U20" s="91">
        <v>93</v>
      </c>
      <c r="V20" s="91">
        <v>100</v>
      </c>
      <c r="W20" s="124">
        <f t="shared" si="7"/>
        <v>2</v>
      </c>
      <c r="X20" s="131">
        <v>41</v>
      </c>
      <c r="Y20" s="131">
        <v>43</v>
      </c>
      <c r="Z20" s="128">
        <f t="shared" si="0"/>
        <v>20</v>
      </c>
      <c r="AA20" s="128">
        <f t="shared" si="8"/>
        <v>100</v>
      </c>
      <c r="AD20" s="92"/>
    </row>
    <row r="21" spans="1:156" ht="30" customHeight="1" x14ac:dyDescent="0.25">
      <c r="A21" s="166" t="s">
        <v>596</v>
      </c>
      <c r="B21" s="129">
        <v>19</v>
      </c>
      <c r="C21" s="167" t="s">
        <v>523</v>
      </c>
      <c r="D21" s="167" t="s">
        <v>274</v>
      </c>
      <c r="E21" s="129" t="s">
        <v>616</v>
      </c>
      <c r="F21" s="124">
        <f t="shared" si="1"/>
        <v>2</v>
      </c>
      <c r="G21" s="91">
        <v>87</v>
      </c>
      <c r="H21" s="91">
        <v>4</v>
      </c>
      <c r="I21" s="147">
        <v>4</v>
      </c>
      <c r="J21" s="124">
        <f t="shared" si="2"/>
        <v>2</v>
      </c>
      <c r="K21" s="132">
        <v>100</v>
      </c>
      <c r="L21" s="124">
        <f t="shared" si="3"/>
        <v>4</v>
      </c>
      <c r="M21" s="126">
        <v>2</v>
      </c>
      <c r="N21" s="126">
        <v>2</v>
      </c>
      <c r="O21" s="126">
        <v>2</v>
      </c>
      <c r="P21" s="124">
        <f t="shared" si="4"/>
        <v>6</v>
      </c>
      <c r="Q21" s="80">
        <v>82</v>
      </c>
      <c r="R21" s="80">
        <v>82</v>
      </c>
      <c r="S21" s="127">
        <f t="shared" si="5"/>
        <v>100</v>
      </c>
      <c r="T21" s="124">
        <f t="shared" si="6"/>
        <v>4</v>
      </c>
      <c r="U21" s="91">
        <v>81</v>
      </c>
      <c r="V21" s="91">
        <v>100</v>
      </c>
      <c r="W21" s="124">
        <f t="shared" si="7"/>
        <v>2</v>
      </c>
      <c r="X21" s="131">
        <v>73</v>
      </c>
      <c r="Y21" s="131">
        <v>14</v>
      </c>
      <c r="Z21" s="128">
        <f t="shared" si="0"/>
        <v>20</v>
      </c>
      <c r="AA21" s="128">
        <f t="shared" si="8"/>
        <v>100</v>
      </c>
      <c r="AD21" s="92"/>
    </row>
    <row r="22" spans="1:156" ht="30" customHeight="1" x14ac:dyDescent="0.25">
      <c r="A22" s="166" t="s">
        <v>596</v>
      </c>
      <c r="B22" s="129">
        <v>20</v>
      </c>
      <c r="C22" s="167" t="s">
        <v>524</v>
      </c>
      <c r="D22" s="167" t="s">
        <v>275</v>
      </c>
      <c r="E22" s="129" t="s">
        <v>616</v>
      </c>
      <c r="F22" s="124">
        <f t="shared" si="1"/>
        <v>2</v>
      </c>
      <c r="G22" s="91">
        <v>178</v>
      </c>
      <c r="H22" s="91">
        <v>10</v>
      </c>
      <c r="I22" s="147">
        <v>10</v>
      </c>
      <c r="J22" s="124">
        <f t="shared" si="2"/>
        <v>2</v>
      </c>
      <c r="K22" s="132">
        <v>91.666666666666657</v>
      </c>
      <c r="L22" s="124">
        <f t="shared" si="3"/>
        <v>4</v>
      </c>
      <c r="M22" s="126">
        <v>2</v>
      </c>
      <c r="N22" s="126">
        <v>2</v>
      </c>
      <c r="O22" s="126">
        <v>2</v>
      </c>
      <c r="P22" s="124">
        <f t="shared" si="4"/>
        <v>6</v>
      </c>
      <c r="Q22" s="80">
        <v>177</v>
      </c>
      <c r="R22" s="80">
        <v>174</v>
      </c>
      <c r="S22" s="127">
        <f t="shared" si="5"/>
        <v>98</v>
      </c>
      <c r="T22" s="124">
        <f t="shared" si="6"/>
        <v>4</v>
      </c>
      <c r="U22" s="91">
        <v>228</v>
      </c>
      <c r="V22" s="91">
        <v>100</v>
      </c>
      <c r="W22" s="124">
        <f t="shared" si="7"/>
        <v>2</v>
      </c>
      <c r="X22" s="131">
        <v>127</v>
      </c>
      <c r="Y22" s="131">
        <v>29</v>
      </c>
      <c r="Z22" s="128">
        <f t="shared" si="0"/>
        <v>20</v>
      </c>
      <c r="AA22" s="128">
        <f t="shared" si="8"/>
        <v>100</v>
      </c>
      <c r="AD22" s="92"/>
    </row>
    <row r="23" spans="1:156" ht="30" customHeight="1" x14ac:dyDescent="0.25">
      <c r="A23" s="166" t="s">
        <v>596</v>
      </c>
      <c r="B23" s="129">
        <v>21</v>
      </c>
      <c r="C23" s="167" t="s">
        <v>525</v>
      </c>
      <c r="D23" s="167" t="s">
        <v>276</v>
      </c>
      <c r="E23" s="129" t="s">
        <v>616</v>
      </c>
      <c r="F23" s="124">
        <f t="shared" si="1"/>
        <v>2</v>
      </c>
      <c r="G23" s="91">
        <v>284</v>
      </c>
      <c r="H23" s="91">
        <v>12</v>
      </c>
      <c r="I23" s="147">
        <v>12</v>
      </c>
      <c r="J23" s="124">
        <f t="shared" si="2"/>
        <v>2</v>
      </c>
      <c r="K23" s="132">
        <v>100</v>
      </c>
      <c r="L23" s="124">
        <f t="shared" si="3"/>
        <v>4</v>
      </c>
      <c r="M23" s="126">
        <v>2</v>
      </c>
      <c r="N23" s="126">
        <v>2</v>
      </c>
      <c r="O23" s="126">
        <v>2</v>
      </c>
      <c r="P23" s="124">
        <f t="shared" si="4"/>
        <v>6</v>
      </c>
      <c r="Q23" s="80">
        <v>276</v>
      </c>
      <c r="R23" s="80">
        <v>276</v>
      </c>
      <c r="S23" s="127">
        <f t="shared" si="5"/>
        <v>100</v>
      </c>
      <c r="T23" s="124">
        <f t="shared" si="6"/>
        <v>4</v>
      </c>
      <c r="U23" s="91">
        <v>276</v>
      </c>
      <c r="V23" s="91">
        <v>100</v>
      </c>
      <c r="W23" s="124">
        <f t="shared" si="7"/>
        <v>2</v>
      </c>
      <c r="X23" s="131">
        <v>75</v>
      </c>
      <c r="Y23" s="131">
        <v>66</v>
      </c>
      <c r="Z23" s="128">
        <f t="shared" si="0"/>
        <v>20</v>
      </c>
      <c r="AA23" s="128">
        <f t="shared" si="8"/>
        <v>100</v>
      </c>
      <c r="AD23" s="92"/>
    </row>
    <row r="24" spans="1:156" ht="30" customHeight="1" x14ac:dyDescent="0.25">
      <c r="A24" s="166" t="s">
        <v>596</v>
      </c>
      <c r="B24" s="129">
        <v>22</v>
      </c>
      <c r="C24" s="167" t="s">
        <v>526</v>
      </c>
      <c r="D24" s="167" t="s">
        <v>277</v>
      </c>
      <c r="E24" s="129" t="s">
        <v>616</v>
      </c>
      <c r="F24" s="124">
        <f t="shared" si="1"/>
        <v>2</v>
      </c>
      <c r="G24" s="91">
        <v>37</v>
      </c>
      <c r="H24" s="91">
        <v>3</v>
      </c>
      <c r="I24" s="180">
        <v>3</v>
      </c>
      <c r="J24" s="124">
        <f t="shared" si="2"/>
        <v>2</v>
      </c>
      <c r="K24" s="132">
        <v>100</v>
      </c>
      <c r="L24" s="124">
        <f t="shared" si="3"/>
        <v>4</v>
      </c>
      <c r="M24" s="126">
        <v>2</v>
      </c>
      <c r="N24" s="126">
        <v>2</v>
      </c>
      <c r="O24" s="126">
        <v>2</v>
      </c>
      <c r="P24" s="124">
        <f t="shared" si="4"/>
        <v>6</v>
      </c>
      <c r="Q24" s="80">
        <v>37</v>
      </c>
      <c r="R24" s="80">
        <v>37</v>
      </c>
      <c r="S24" s="127">
        <f t="shared" si="5"/>
        <v>100</v>
      </c>
      <c r="T24" s="124">
        <f t="shared" si="6"/>
        <v>4</v>
      </c>
      <c r="U24" s="91">
        <v>38</v>
      </c>
      <c r="V24" s="91">
        <v>100</v>
      </c>
      <c r="W24" s="124">
        <f t="shared" si="7"/>
        <v>2</v>
      </c>
      <c r="X24" s="91">
        <v>43</v>
      </c>
      <c r="Y24" s="91">
        <v>3</v>
      </c>
      <c r="Z24" s="128">
        <f t="shared" si="0"/>
        <v>20</v>
      </c>
      <c r="AA24" s="128">
        <f t="shared" si="8"/>
        <v>100</v>
      </c>
      <c r="AD24" s="92"/>
    </row>
    <row r="25" spans="1:156" ht="30" customHeight="1" x14ac:dyDescent="0.25">
      <c r="A25" s="166" t="s">
        <v>596</v>
      </c>
      <c r="B25" s="129">
        <v>23</v>
      </c>
      <c r="C25" s="167" t="s">
        <v>527</v>
      </c>
      <c r="D25" s="167" t="s">
        <v>278</v>
      </c>
      <c r="E25" s="129" t="s">
        <v>616</v>
      </c>
      <c r="F25" s="124">
        <f t="shared" si="1"/>
        <v>2</v>
      </c>
      <c r="G25" s="91">
        <v>233</v>
      </c>
      <c r="H25" s="91">
        <v>9</v>
      </c>
      <c r="I25" s="147">
        <v>9</v>
      </c>
      <c r="J25" s="124">
        <f t="shared" si="2"/>
        <v>2</v>
      </c>
      <c r="K25" s="132">
        <v>100</v>
      </c>
      <c r="L25" s="124">
        <f t="shared" si="3"/>
        <v>4</v>
      </c>
      <c r="M25" s="126">
        <v>2</v>
      </c>
      <c r="N25" s="126">
        <v>2</v>
      </c>
      <c r="O25" s="126">
        <v>2</v>
      </c>
      <c r="P25" s="124">
        <f t="shared" si="4"/>
        <v>6</v>
      </c>
      <c r="Q25" s="80">
        <v>230</v>
      </c>
      <c r="R25" s="80">
        <v>230</v>
      </c>
      <c r="S25" s="127">
        <f t="shared" si="5"/>
        <v>100</v>
      </c>
      <c r="T25" s="124">
        <f t="shared" si="6"/>
        <v>4</v>
      </c>
      <c r="U25" s="91">
        <v>235</v>
      </c>
      <c r="V25" s="91">
        <v>100</v>
      </c>
      <c r="W25" s="124">
        <f t="shared" si="7"/>
        <v>2</v>
      </c>
      <c r="X25" s="131">
        <v>39</v>
      </c>
      <c r="Y25" s="131">
        <v>6</v>
      </c>
      <c r="Z25" s="128">
        <f t="shared" si="0"/>
        <v>20</v>
      </c>
      <c r="AA25" s="128">
        <f t="shared" si="8"/>
        <v>100</v>
      </c>
      <c r="AD25" s="92"/>
    </row>
    <row r="26" spans="1:156" ht="30" customHeight="1" x14ac:dyDescent="0.25">
      <c r="A26" s="166" t="s">
        <v>596</v>
      </c>
      <c r="B26" s="129">
        <v>24</v>
      </c>
      <c r="C26" s="167" t="s">
        <v>528</v>
      </c>
      <c r="D26" s="167" t="s">
        <v>279</v>
      </c>
      <c r="E26" s="129" t="s">
        <v>616</v>
      </c>
      <c r="F26" s="124">
        <f t="shared" si="1"/>
        <v>2</v>
      </c>
      <c r="G26" s="91">
        <v>223</v>
      </c>
      <c r="H26" s="91">
        <v>10</v>
      </c>
      <c r="I26" s="147">
        <v>10</v>
      </c>
      <c r="J26" s="124">
        <f t="shared" si="2"/>
        <v>2</v>
      </c>
      <c r="K26" s="132">
        <v>100</v>
      </c>
      <c r="L26" s="124">
        <f t="shared" si="3"/>
        <v>4</v>
      </c>
      <c r="M26" s="126">
        <v>2</v>
      </c>
      <c r="N26" s="126">
        <v>2</v>
      </c>
      <c r="O26" s="126">
        <v>2</v>
      </c>
      <c r="P26" s="124">
        <f t="shared" si="4"/>
        <v>6</v>
      </c>
      <c r="Q26" s="80">
        <v>216</v>
      </c>
      <c r="R26" s="80">
        <v>215</v>
      </c>
      <c r="S26" s="127">
        <f t="shared" si="5"/>
        <v>100</v>
      </c>
      <c r="T26" s="124">
        <f t="shared" si="6"/>
        <v>4</v>
      </c>
      <c r="U26" s="91">
        <v>254</v>
      </c>
      <c r="V26" s="91">
        <v>100</v>
      </c>
      <c r="W26" s="124">
        <f t="shared" si="7"/>
        <v>2</v>
      </c>
      <c r="X26" s="131">
        <v>116</v>
      </c>
      <c r="Y26" s="131">
        <v>5</v>
      </c>
      <c r="Z26" s="128">
        <f t="shared" si="0"/>
        <v>20</v>
      </c>
      <c r="AA26" s="128">
        <f t="shared" si="8"/>
        <v>100</v>
      </c>
      <c r="AD26" s="92"/>
      <c r="AE26" s="93"/>
    </row>
    <row r="27" spans="1:156" ht="30" customHeight="1" x14ac:dyDescent="0.25">
      <c r="A27" s="166" t="s">
        <v>603</v>
      </c>
      <c r="B27" s="129">
        <v>25</v>
      </c>
      <c r="C27" s="167" t="s">
        <v>114</v>
      </c>
      <c r="D27" s="167" t="s">
        <v>288</v>
      </c>
      <c r="E27" s="134" t="s">
        <v>616</v>
      </c>
      <c r="F27" s="124">
        <f t="shared" si="1"/>
        <v>2</v>
      </c>
      <c r="G27" s="91">
        <v>5</v>
      </c>
      <c r="H27" s="91">
        <v>1</v>
      </c>
      <c r="I27" s="180">
        <v>1</v>
      </c>
      <c r="J27" s="124">
        <f t="shared" si="2"/>
        <v>2</v>
      </c>
      <c r="K27" s="130">
        <v>91.666666666666657</v>
      </c>
      <c r="L27" s="124">
        <f t="shared" si="3"/>
        <v>4</v>
      </c>
      <c r="M27" s="126">
        <v>2</v>
      </c>
      <c r="N27" s="126">
        <v>2</v>
      </c>
      <c r="O27" s="126">
        <v>2</v>
      </c>
      <c r="P27" s="124">
        <f t="shared" si="4"/>
        <v>6</v>
      </c>
      <c r="Q27" s="228">
        <v>5</v>
      </c>
      <c r="R27" s="228">
        <v>5</v>
      </c>
      <c r="S27" s="127">
        <f t="shared" si="5"/>
        <v>100</v>
      </c>
      <c r="T27" s="124">
        <f t="shared" si="6"/>
        <v>4</v>
      </c>
      <c r="U27" s="91">
        <v>5</v>
      </c>
      <c r="V27" s="91">
        <v>100</v>
      </c>
      <c r="W27" s="124">
        <f t="shared" si="7"/>
        <v>2</v>
      </c>
      <c r="X27" s="91">
        <v>27</v>
      </c>
      <c r="Y27" s="91">
        <v>0</v>
      </c>
      <c r="Z27" s="128">
        <f t="shared" si="0"/>
        <v>20</v>
      </c>
      <c r="AA27" s="128">
        <f t="shared" si="8"/>
        <v>100</v>
      </c>
    </row>
    <row r="28" spans="1:156" ht="30" customHeight="1" x14ac:dyDescent="0.25">
      <c r="A28" s="166" t="s">
        <v>603</v>
      </c>
      <c r="B28" s="129">
        <v>26</v>
      </c>
      <c r="C28" s="167" t="s">
        <v>113</v>
      </c>
      <c r="D28" s="167" t="s">
        <v>289</v>
      </c>
      <c r="E28" s="134" t="s">
        <v>616</v>
      </c>
      <c r="F28" s="124">
        <f t="shared" si="1"/>
        <v>2</v>
      </c>
      <c r="G28" s="91">
        <v>9</v>
      </c>
      <c r="H28" s="91">
        <v>1</v>
      </c>
      <c r="I28" s="180">
        <v>1</v>
      </c>
      <c r="J28" s="124">
        <f t="shared" si="2"/>
        <v>2</v>
      </c>
      <c r="K28" s="130">
        <v>91.666666666666657</v>
      </c>
      <c r="L28" s="124">
        <f t="shared" si="3"/>
        <v>4</v>
      </c>
      <c r="M28" s="126">
        <v>2</v>
      </c>
      <c r="N28" s="126">
        <v>2</v>
      </c>
      <c r="O28" s="126">
        <v>2</v>
      </c>
      <c r="P28" s="124">
        <f t="shared" si="4"/>
        <v>6</v>
      </c>
      <c r="Q28" s="228">
        <v>9</v>
      </c>
      <c r="R28" s="228">
        <v>9</v>
      </c>
      <c r="S28" s="127">
        <f t="shared" si="5"/>
        <v>100</v>
      </c>
      <c r="T28" s="124">
        <f t="shared" si="6"/>
        <v>4</v>
      </c>
      <c r="U28" s="91">
        <v>10</v>
      </c>
      <c r="V28" s="91">
        <v>100</v>
      </c>
      <c r="W28" s="124">
        <f t="shared" si="7"/>
        <v>2</v>
      </c>
      <c r="X28" s="91">
        <v>83</v>
      </c>
      <c r="Y28" s="91">
        <v>0</v>
      </c>
      <c r="Z28" s="128">
        <f t="shared" si="0"/>
        <v>20</v>
      </c>
      <c r="AA28" s="128">
        <f t="shared" si="8"/>
        <v>100</v>
      </c>
    </row>
    <row r="29" spans="1:156" ht="30" customHeight="1" x14ac:dyDescent="0.25">
      <c r="A29" s="166" t="s">
        <v>603</v>
      </c>
      <c r="B29" s="129">
        <v>27</v>
      </c>
      <c r="C29" s="167" t="s">
        <v>563</v>
      </c>
      <c r="D29" s="167" t="s">
        <v>562</v>
      </c>
      <c r="E29" s="134" t="s">
        <v>616</v>
      </c>
      <c r="F29" s="124">
        <f t="shared" si="1"/>
        <v>2</v>
      </c>
      <c r="G29" s="91">
        <v>13</v>
      </c>
      <c r="H29" s="91">
        <v>3</v>
      </c>
      <c r="I29" s="180">
        <v>3</v>
      </c>
      <c r="J29" s="124">
        <f t="shared" si="2"/>
        <v>2</v>
      </c>
      <c r="K29" s="130">
        <v>91.666666666666657</v>
      </c>
      <c r="L29" s="124">
        <f t="shared" si="3"/>
        <v>4</v>
      </c>
      <c r="M29" s="126">
        <v>2</v>
      </c>
      <c r="N29" s="126">
        <v>2</v>
      </c>
      <c r="O29" s="126">
        <v>2</v>
      </c>
      <c r="P29" s="124">
        <f t="shared" si="4"/>
        <v>6</v>
      </c>
      <c r="Q29" s="228">
        <v>13</v>
      </c>
      <c r="R29" s="228">
        <v>13</v>
      </c>
      <c r="S29" s="127">
        <f t="shared" si="5"/>
        <v>100</v>
      </c>
      <c r="T29" s="124">
        <f t="shared" si="6"/>
        <v>4</v>
      </c>
      <c r="U29" s="91">
        <v>10</v>
      </c>
      <c r="V29" s="91">
        <v>100</v>
      </c>
      <c r="W29" s="124">
        <f t="shared" si="7"/>
        <v>2</v>
      </c>
      <c r="X29" s="91">
        <v>105</v>
      </c>
      <c r="Y29" s="91">
        <v>1</v>
      </c>
      <c r="Z29" s="128">
        <f t="shared" si="0"/>
        <v>20</v>
      </c>
      <c r="AA29" s="128">
        <f t="shared" si="8"/>
        <v>100</v>
      </c>
    </row>
    <row r="30" spans="1:156" ht="30" customHeight="1" x14ac:dyDescent="0.25">
      <c r="A30" s="166" t="s">
        <v>603</v>
      </c>
      <c r="B30" s="129">
        <v>28</v>
      </c>
      <c r="C30" s="167" t="s">
        <v>112</v>
      </c>
      <c r="D30" s="167" t="s">
        <v>245</v>
      </c>
      <c r="E30" s="134" t="s">
        <v>616</v>
      </c>
      <c r="F30" s="124">
        <f t="shared" si="1"/>
        <v>2</v>
      </c>
      <c r="G30" s="91">
        <v>169</v>
      </c>
      <c r="H30" s="91">
        <v>12</v>
      </c>
      <c r="I30" s="122">
        <v>12</v>
      </c>
      <c r="J30" s="124">
        <f t="shared" si="2"/>
        <v>2</v>
      </c>
      <c r="K30" s="130">
        <v>100</v>
      </c>
      <c r="L30" s="124">
        <f t="shared" si="3"/>
        <v>4</v>
      </c>
      <c r="M30" s="126">
        <v>2</v>
      </c>
      <c r="N30" s="126">
        <v>2</v>
      </c>
      <c r="O30" s="126">
        <v>2</v>
      </c>
      <c r="P30" s="124">
        <f t="shared" si="4"/>
        <v>6</v>
      </c>
      <c r="Q30" s="228">
        <v>168</v>
      </c>
      <c r="R30" s="228">
        <v>167</v>
      </c>
      <c r="S30" s="127">
        <f t="shared" si="5"/>
        <v>99</v>
      </c>
      <c r="T30" s="124">
        <f t="shared" si="6"/>
        <v>4</v>
      </c>
      <c r="U30" s="91">
        <v>259</v>
      </c>
      <c r="V30" s="91">
        <v>100</v>
      </c>
      <c r="W30" s="124">
        <f t="shared" si="7"/>
        <v>2</v>
      </c>
      <c r="X30" s="91">
        <v>142</v>
      </c>
      <c r="Y30" s="91">
        <v>8</v>
      </c>
      <c r="Z30" s="128">
        <f t="shared" si="0"/>
        <v>20</v>
      </c>
      <c r="AA30" s="128">
        <f t="shared" si="8"/>
        <v>100</v>
      </c>
    </row>
    <row r="31" spans="1:156" ht="30" customHeight="1" x14ac:dyDescent="0.25">
      <c r="A31" s="166" t="s">
        <v>603</v>
      </c>
      <c r="B31" s="129">
        <v>29</v>
      </c>
      <c r="C31" s="167" t="s">
        <v>440</v>
      </c>
      <c r="D31" s="167" t="s">
        <v>591</v>
      </c>
      <c r="E31" s="134" t="s">
        <v>616</v>
      </c>
      <c r="F31" s="124">
        <f t="shared" si="1"/>
        <v>2</v>
      </c>
      <c r="G31" s="91">
        <v>103</v>
      </c>
      <c r="H31" s="91">
        <v>6</v>
      </c>
      <c r="I31" s="180">
        <v>6</v>
      </c>
      <c r="J31" s="124">
        <f t="shared" si="2"/>
        <v>2</v>
      </c>
      <c r="K31" s="130">
        <v>100</v>
      </c>
      <c r="L31" s="124">
        <f t="shared" si="3"/>
        <v>4</v>
      </c>
      <c r="M31" s="126">
        <v>2</v>
      </c>
      <c r="N31" s="126">
        <v>2</v>
      </c>
      <c r="O31" s="126">
        <v>2</v>
      </c>
      <c r="P31" s="124">
        <f t="shared" si="4"/>
        <v>6</v>
      </c>
      <c r="Q31" s="228">
        <v>100</v>
      </c>
      <c r="R31" s="228">
        <v>98</v>
      </c>
      <c r="S31" s="127">
        <f t="shared" si="5"/>
        <v>98</v>
      </c>
      <c r="T31" s="124">
        <f t="shared" si="6"/>
        <v>4</v>
      </c>
      <c r="U31" s="91">
        <v>129</v>
      </c>
      <c r="V31" s="91">
        <v>100</v>
      </c>
      <c r="W31" s="124">
        <f t="shared" si="7"/>
        <v>2</v>
      </c>
      <c r="X31" s="91">
        <v>335</v>
      </c>
      <c r="Y31" s="91">
        <v>131</v>
      </c>
      <c r="Z31" s="128">
        <f t="shared" si="0"/>
        <v>20</v>
      </c>
      <c r="AA31" s="128">
        <f t="shared" si="8"/>
        <v>100</v>
      </c>
    </row>
    <row r="32" spans="1:156" ht="30" customHeight="1" x14ac:dyDescent="0.25">
      <c r="A32" s="166" t="s">
        <v>598</v>
      </c>
      <c r="B32" s="129">
        <v>30</v>
      </c>
      <c r="C32" s="167" t="s">
        <v>119</v>
      </c>
      <c r="D32" s="167" t="s">
        <v>293</v>
      </c>
      <c r="E32" s="134" t="s">
        <v>616</v>
      </c>
      <c r="F32" s="124">
        <v>2</v>
      </c>
      <c r="G32" s="91">
        <v>25</v>
      </c>
      <c r="H32" s="91">
        <v>2</v>
      </c>
      <c r="I32" s="135">
        <v>2</v>
      </c>
      <c r="J32" s="124">
        <v>2</v>
      </c>
      <c r="K32" s="132">
        <v>96.825396825396822</v>
      </c>
      <c r="L32" s="124">
        <v>4</v>
      </c>
      <c r="M32" s="126">
        <v>2</v>
      </c>
      <c r="N32" s="126">
        <v>2</v>
      </c>
      <c r="O32" s="126">
        <v>2</v>
      </c>
      <c r="P32" s="124">
        <v>6</v>
      </c>
      <c r="Q32" s="228">
        <v>25</v>
      </c>
      <c r="R32" s="228">
        <v>25</v>
      </c>
      <c r="S32" s="127">
        <v>100</v>
      </c>
      <c r="T32" s="124">
        <v>4</v>
      </c>
      <c r="U32" s="91">
        <v>19</v>
      </c>
      <c r="V32" s="91">
        <v>100</v>
      </c>
      <c r="W32" s="124">
        <v>2</v>
      </c>
      <c r="X32" s="91">
        <v>32</v>
      </c>
      <c r="Y32" s="91">
        <v>2</v>
      </c>
      <c r="Z32" s="128">
        <v>20</v>
      </c>
      <c r="AA32" s="128">
        <v>100</v>
      </c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"/>
      <c r="CC32" s="5"/>
      <c r="CD32" s="5"/>
      <c r="CE32" s="5"/>
      <c r="CF32" s="5"/>
      <c r="CG32" s="5"/>
      <c r="CH32" s="5"/>
      <c r="CI32" s="5"/>
      <c r="CJ32" s="5"/>
      <c r="CK32" s="5"/>
      <c r="CL32" s="5"/>
      <c r="CM32" s="5"/>
      <c r="CN32" s="5"/>
      <c r="CO32" s="5"/>
      <c r="CP32" s="5"/>
      <c r="CQ32" s="5"/>
      <c r="CR32" s="5"/>
      <c r="CS32" s="5"/>
      <c r="CT32" s="5"/>
      <c r="CU32" s="5"/>
      <c r="CV32" s="5"/>
      <c r="CW32" s="5"/>
      <c r="CX32" s="5"/>
      <c r="CY32" s="5"/>
      <c r="CZ32" s="5"/>
      <c r="DA32" s="5"/>
      <c r="DB32" s="5"/>
      <c r="DC32" s="5"/>
      <c r="DD32" s="5"/>
      <c r="DE32" s="5"/>
      <c r="DF32" s="5"/>
      <c r="DG32" s="5"/>
      <c r="DH32" s="5"/>
      <c r="DI32" s="5"/>
      <c r="DJ32" s="5"/>
      <c r="DK32" s="5"/>
      <c r="DL32" s="5"/>
      <c r="DM32" s="5"/>
      <c r="DN32" s="5"/>
      <c r="DO32" s="5"/>
      <c r="DP32" s="5"/>
      <c r="DQ32" s="5"/>
      <c r="DR32" s="5"/>
      <c r="DS32" s="5"/>
      <c r="DT32" s="5"/>
      <c r="DU32" s="5"/>
      <c r="DV32" s="5"/>
      <c r="DW32" s="5"/>
      <c r="DX32" s="5"/>
      <c r="DY32" s="5"/>
      <c r="DZ32" s="5"/>
      <c r="EA32" s="5"/>
      <c r="EB32" s="5"/>
      <c r="EC32" s="5"/>
      <c r="ED32" s="5"/>
      <c r="EE32" s="5"/>
      <c r="EF32" s="5"/>
      <c r="EG32" s="5"/>
      <c r="EH32" s="5"/>
      <c r="EI32" s="5"/>
      <c r="EJ32" s="5"/>
      <c r="EK32" s="5"/>
      <c r="EL32" s="5"/>
      <c r="EM32" s="5"/>
      <c r="EN32" s="5"/>
      <c r="EO32" s="5"/>
      <c r="EP32" s="5"/>
      <c r="EQ32" s="5"/>
      <c r="ER32" s="5"/>
      <c r="ES32" s="5"/>
      <c r="ET32" s="5"/>
      <c r="EU32" s="5"/>
      <c r="EV32" s="5"/>
      <c r="EW32" s="5"/>
      <c r="EX32" s="5"/>
      <c r="EY32" s="5"/>
      <c r="EZ32" s="5"/>
    </row>
    <row r="33" spans="1:156" ht="30" customHeight="1" x14ac:dyDescent="0.25">
      <c r="A33" s="166" t="s">
        <v>598</v>
      </c>
      <c r="B33" s="129">
        <v>31</v>
      </c>
      <c r="C33" s="167" t="s">
        <v>117</v>
      </c>
      <c r="D33" s="167" t="s">
        <v>290</v>
      </c>
      <c r="E33" s="134" t="s">
        <v>616</v>
      </c>
      <c r="F33" s="124">
        <v>2</v>
      </c>
      <c r="G33" s="91">
        <v>114</v>
      </c>
      <c r="H33" s="91">
        <v>6</v>
      </c>
      <c r="I33" s="144">
        <v>6</v>
      </c>
      <c r="J33" s="124">
        <v>2</v>
      </c>
      <c r="K33" s="132">
        <v>100</v>
      </c>
      <c r="L33" s="124">
        <v>4</v>
      </c>
      <c r="M33" s="126">
        <v>2</v>
      </c>
      <c r="N33" s="126">
        <v>2</v>
      </c>
      <c r="O33" s="126">
        <v>2</v>
      </c>
      <c r="P33" s="124">
        <v>6</v>
      </c>
      <c r="Q33" s="228">
        <v>111</v>
      </c>
      <c r="R33" s="228">
        <v>111</v>
      </c>
      <c r="S33" s="127">
        <v>100</v>
      </c>
      <c r="T33" s="124">
        <v>4</v>
      </c>
      <c r="U33" s="91">
        <v>110</v>
      </c>
      <c r="V33" s="91">
        <v>100</v>
      </c>
      <c r="W33" s="124">
        <v>2</v>
      </c>
      <c r="X33" s="131">
        <v>197</v>
      </c>
      <c r="Y33" s="131">
        <v>165</v>
      </c>
      <c r="Z33" s="128">
        <v>20</v>
      </c>
      <c r="AA33" s="128">
        <v>100</v>
      </c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  <c r="CW33" s="5"/>
      <c r="CX33" s="5"/>
      <c r="CY33" s="5"/>
      <c r="CZ33" s="5"/>
      <c r="DA33" s="5"/>
      <c r="DB33" s="5"/>
      <c r="DC33" s="5"/>
      <c r="DD33" s="5"/>
      <c r="DE33" s="5"/>
      <c r="DF33" s="5"/>
      <c r="DG33" s="5"/>
      <c r="DH33" s="5"/>
      <c r="DI33" s="5"/>
      <c r="DJ33" s="5"/>
      <c r="DK33" s="5"/>
      <c r="DL33" s="5"/>
      <c r="DM33" s="5"/>
      <c r="DN33" s="5"/>
      <c r="DO33" s="5"/>
      <c r="DP33" s="5"/>
      <c r="DQ33" s="5"/>
      <c r="DR33" s="5"/>
      <c r="DS33" s="5"/>
      <c r="DT33" s="5"/>
      <c r="DU33" s="5"/>
      <c r="DV33" s="5"/>
      <c r="DW33" s="5"/>
      <c r="DX33" s="5"/>
      <c r="DY33" s="5"/>
      <c r="DZ33" s="5"/>
      <c r="EA33" s="5"/>
      <c r="EB33" s="5"/>
      <c r="EC33" s="5"/>
      <c r="ED33" s="5"/>
      <c r="EE33" s="5"/>
      <c r="EF33" s="5"/>
      <c r="EG33" s="5"/>
      <c r="EH33" s="5"/>
      <c r="EI33" s="5"/>
      <c r="EJ33" s="5"/>
      <c r="EK33" s="5"/>
      <c r="EL33" s="5"/>
      <c r="EM33" s="5"/>
      <c r="EN33" s="5"/>
      <c r="EO33" s="5"/>
      <c r="EP33" s="5"/>
      <c r="EQ33" s="5"/>
      <c r="ER33" s="5"/>
      <c r="ES33" s="5"/>
      <c r="ET33" s="5"/>
      <c r="EU33" s="5"/>
      <c r="EV33" s="5"/>
      <c r="EW33" s="5"/>
      <c r="EX33" s="5"/>
      <c r="EY33" s="5"/>
      <c r="EZ33" s="5"/>
    </row>
    <row r="34" spans="1:156" ht="30" customHeight="1" x14ac:dyDescent="0.25">
      <c r="A34" s="166" t="s">
        <v>598</v>
      </c>
      <c r="B34" s="129">
        <v>32</v>
      </c>
      <c r="C34" s="167" t="s">
        <v>118</v>
      </c>
      <c r="D34" s="167" t="s">
        <v>291</v>
      </c>
      <c r="E34" s="134" t="s">
        <v>616</v>
      </c>
      <c r="F34" s="124">
        <v>2</v>
      </c>
      <c r="G34" s="91">
        <v>82</v>
      </c>
      <c r="H34" s="91">
        <v>5</v>
      </c>
      <c r="I34" s="144">
        <v>5</v>
      </c>
      <c r="J34" s="124">
        <v>2</v>
      </c>
      <c r="K34" s="132">
        <v>98.412698412698404</v>
      </c>
      <c r="L34" s="124">
        <v>4</v>
      </c>
      <c r="M34" s="126">
        <v>2</v>
      </c>
      <c r="N34" s="126">
        <v>2</v>
      </c>
      <c r="O34" s="126">
        <v>2</v>
      </c>
      <c r="P34" s="124">
        <v>6</v>
      </c>
      <c r="Q34" s="228">
        <v>80</v>
      </c>
      <c r="R34" s="228">
        <v>80</v>
      </c>
      <c r="S34" s="127">
        <v>100</v>
      </c>
      <c r="T34" s="124">
        <v>4</v>
      </c>
      <c r="U34" s="91">
        <v>99</v>
      </c>
      <c r="V34" s="91">
        <v>100</v>
      </c>
      <c r="W34" s="124">
        <v>2</v>
      </c>
      <c r="X34" s="131">
        <v>222</v>
      </c>
      <c r="Y34" s="131">
        <v>69</v>
      </c>
      <c r="Z34" s="128">
        <v>20</v>
      </c>
      <c r="AA34" s="128">
        <v>100</v>
      </c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  <c r="CW34" s="5"/>
      <c r="CX34" s="5"/>
      <c r="CY34" s="5"/>
      <c r="CZ34" s="5"/>
      <c r="DA34" s="5"/>
      <c r="DB34" s="5"/>
      <c r="DC34" s="5"/>
      <c r="DD34" s="5"/>
      <c r="DE34" s="5"/>
      <c r="DF34" s="5"/>
      <c r="DG34" s="5"/>
      <c r="DH34" s="5"/>
      <c r="DI34" s="5"/>
      <c r="DJ34" s="5"/>
      <c r="DK34" s="5"/>
      <c r="DL34" s="5"/>
      <c r="DM34" s="5"/>
      <c r="DN34" s="5"/>
      <c r="DO34" s="5"/>
      <c r="DP34" s="5"/>
      <c r="DQ34" s="5"/>
      <c r="DR34" s="5"/>
      <c r="DS34" s="5"/>
      <c r="DT34" s="5"/>
      <c r="DU34" s="5"/>
      <c r="DV34" s="5"/>
      <c r="DW34" s="5"/>
      <c r="DX34" s="5"/>
      <c r="DY34" s="5"/>
      <c r="DZ34" s="5"/>
      <c r="EA34" s="5"/>
      <c r="EB34" s="5"/>
      <c r="EC34" s="5"/>
      <c r="ED34" s="5"/>
      <c r="EE34" s="5"/>
      <c r="EF34" s="5"/>
      <c r="EG34" s="5"/>
      <c r="EH34" s="5"/>
      <c r="EI34" s="5"/>
      <c r="EJ34" s="5"/>
      <c r="EK34" s="5"/>
      <c r="EL34" s="5"/>
      <c r="EM34" s="5"/>
      <c r="EN34" s="5"/>
      <c r="EO34" s="5"/>
      <c r="EP34" s="5"/>
      <c r="EQ34" s="5"/>
      <c r="ER34" s="5"/>
      <c r="ES34" s="5"/>
      <c r="ET34" s="5"/>
      <c r="EU34" s="5"/>
      <c r="EV34" s="5"/>
      <c r="EW34" s="5"/>
      <c r="EX34" s="5"/>
      <c r="EY34" s="5"/>
      <c r="EZ34" s="5"/>
    </row>
    <row r="35" spans="1:156" ht="30" customHeight="1" x14ac:dyDescent="0.25">
      <c r="A35" s="166" t="s">
        <v>598</v>
      </c>
      <c r="B35" s="129">
        <v>33</v>
      </c>
      <c r="C35" s="167" t="s">
        <v>602</v>
      </c>
      <c r="D35" s="167" t="s">
        <v>599</v>
      </c>
      <c r="E35" s="134" t="s">
        <v>616</v>
      </c>
      <c r="F35" s="124">
        <v>2</v>
      </c>
      <c r="G35" s="91">
        <v>70</v>
      </c>
      <c r="H35" s="91">
        <v>4</v>
      </c>
      <c r="I35" s="144">
        <v>4</v>
      </c>
      <c r="J35" s="124">
        <v>2</v>
      </c>
      <c r="K35" s="132">
        <v>100</v>
      </c>
      <c r="L35" s="124">
        <v>4</v>
      </c>
      <c r="M35" s="126">
        <v>2</v>
      </c>
      <c r="N35" s="126">
        <v>2</v>
      </c>
      <c r="O35" s="126">
        <v>2</v>
      </c>
      <c r="P35" s="124">
        <v>6</v>
      </c>
      <c r="Q35" s="228">
        <v>74</v>
      </c>
      <c r="R35" s="228">
        <v>73</v>
      </c>
      <c r="S35" s="127">
        <v>99</v>
      </c>
      <c r="T35" s="124">
        <v>4</v>
      </c>
      <c r="U35" s="91">
        <v>66</v>
      </c>
      <c r="V35" s="91">
        <v>100</v>
      </c>
      <c r="W35" s="124">
        <v>2</v>
      </c>
      <c r="X35" s="131">
        <v>178</v>
      </c>
      <c r="Y35" s="131">
        <v>11</v>
      </c>
      <c r="Z35" s="128">
        <v>20</v>
      </c>
      <c r="AA35" s="128">
        <v>100</v>
      </c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  <c r="CW35" s="5"/>
      <c r="CX35" s="5"/>
      <c r="CY35" s="5"/>
      <c r="CZ35" s="5"/>
      <c r="DA35" s="5"/>
      <c r="DB35" s="5"/>
      <c r="DC35" s="5"/>
      <c r="DD35" s="5"/>
      <c r="DE35" s="5"/>
      <c r="DF35" s="5"/>
      <c r="DG35" s="5"/>
      <c r="DH35" s="5"/>
      <c r="DI35" s="5"/>
      <c r="DJ35" s="5"/>
      <c r="DK35" s="5"/>
      <c r="DL35" s="5"/>
      <c r="DM35" s="5"/>
      <c r="DN35" s="5"/>
      <c r="DO35" s="5"/>
      <c r="DP35" s="5"/>
      <c r="DQ35" s="5"/>
      <c r="DR35" s="5"/>
      <c r="DS35" s="5"/>
      <c r="DT35" s="5"/>
      <c r="DU35" s="5"/>
      <c r="DV35" s="5"/>
      <c r="DW35" s="5"/>
      <c r="DX35" s="5"/>
      <c r="DY35" s="5"/>
      <c r="DZ35" s="5"/>
      <c r="EA35" s="5"/>
      <c r="EB35" s="5"/>
      <c r="EC35" s="5"/>
      <c r="ED35" s="5"/>
      <c r="EE35" s="5"/>
      <c r="EF35" s="5"/>
      <c r="EG35" s="5"/>
      <c r="EH35" s="5"/>
      <c r="EI35" s="5"/>
      <c r="EJ35" s="5"/>
      <c r="EK35" s="5"/>
      <c r="EL35" s="5"/>
      <c r="EM35" s="5"/>
      <c r="EN35" s="5"/>
      <c r="EO35" s="5"/>
      <c r="EP35" s="5"/>
      <c r="EQ35" s="5"/>
      <c r="ER35" s="5"/>
      <c r="ES35" s="5"/>
      <c r="ET35" s="5"/>
      <c r="EU35" s="5"/>
      <c r="EV35" s="5"/>
      <c r="EW35" s="5"/>
      <c r="EX35" s="5"/>
      <c r="EY35" s="5"/>
      <c r="EZ35" s="5"/>
    </row>
    <row r="36" spans="1:156" ht="30" customHeight="1" x14ac:dyDescent="0.25">
      <c r="A36" s="166" t="s">
        <v>598</v>
      </c>
      <c r="B36" s="129">
        <v>34</v>
      </c>
      <c r="C36" s="167" t="s">
        <v>115</v>
      </c>
      <c r="D36" s="167" t="s">
        <v>294</v>
      </c>
      <c r="E36" s="134" t="s">
        <v>616</v>
      </c>
      <c r="F36" s="124">
        <v>2</v>
      </c>
      <c r="G36" s="91">
        <v>241</v>
      </c>
      <c r="H36" s="91">
        <v>14</v>
      </c>
      <c r="I36" s="135">
        <v>14</v>
      </c>
      <c r="J36" s="124">
        <v>2</v>
      </c>
      <c r="K36" s="132">
        <v>100</v>
      </c>
      <c r="L36" s="124">
        <v>4</v>
      </c>
      <c r="M36" s="126">
        <v>2</v>
      </c>
      <c r="N36" s="126">
        <v>2</v>
      </c>
      <c r="O36" s="126">
        <v>2</v>
      </c>
      <c r="P36" s="124">
        <v>6</v>
      </c>
      <c r="Q36" s="228">
        <v>234</v>
      </c>
      <c r="R36" s="228">
        <v>234</v>
      </c>
      <c r="S36" s="127">
        <v>100</v>
      </c>
      <c r="T36" s="124">
        <v>4</v>
      </c>
      <c r="U36" s="91">
        <v>292</v>
      </c>
      <c r="V36" s="91">
        <v>100</v>
      </c>
      <c r="W36" s="124">
        <v>2</v>
      </c>
      <c r="X36" s="91">
        <v>111</v>
      </c>
      <c r="Y36" s="91">
        <v>40</v>
      </c>
      <c r="Z36" s="128">
        <v>20</v>
      </c>
      <c r="AA36" s="128">
        <v>100</v>
      </c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/>
      <c r="CB36" s="5"/>
      <c r="CC36" s="5"/>
      <c r="CD36" s="5"/>
      <c r="CE36" s="5"/>
      <c r="CF36" s="5"/>
      <c r="CG36" s="5"/>
      <c r="CH36" s="5"/>
      <c r="CI36" s="5"/>
      <c r="CJ36" s="5"/>
      <c r="CK36" s="5"/>
      <c r="CL36" s="5"/>
      <c r="CM36" s="5"/>
      <c r="CN36" s="5"/>
      <c r="CO36" s="5"/>
      <c r="CP36" s="5"/>
      <c r="CQ36" s="5"/>
      <c r="CR36" s="5"/>
      <c r="CS36" s="5"/>
      <c r="CT36" s="5"/>
      <c r="CU36" s="5"/>
      <c r="CV36" s="5"/>
      <c r="CW36" s="5"/>
      <c r="CX36" s="5"/>
      <c r="CY36" s="5"/>
      <c r="CZ36" s="5"/>
      <c r="DA36" s="5"/>
      <c r="DB36" s="5"/>
      <c r="DC36" s="5"/>
      <c r="DD36" s="5"/>
      <c r="DE36" s="5"/>
      <c r="DF36" s="5"/>
      <c r="DG36" s="5"/>
      <c r="DH36" s="5"/>
      <c r="DI36" s="5"/>
      <c r="DJ36" s="5"/>
      <c r="DK36" s="5"/>
      <c r="DL36" s="5"/>
      <c r="DM36" s="5"/>
      <c r="DN36" s="5"/>
      <c r="DO36" s="5"/>
      <c r="DP36" s="5"/>
      <c r="DQ36" s="5"/>
      <c r="DR36" s="5"/>
      <c r="DS36" s="5"/>
      <c r="DT36" s="5"/>
      <c r="DU36" s="5"/>
      <c r="DV36" s="5"/>
      <c r="DW36" s="5"/>
      <c r="DX36" s="5"/>
      <c r="DY36" s="5"/>
      <c r="DZ36" s="5"/>
      <c r="EA36" s="5"/>
      <c r="EB36" s="5"/>
      <c r="EC36" s="5"/>
      <c r="ED36" s="5"/>
      <c r="EE36" s="5"/>
      <c r="EF36" s="5"/>
      <c r="EG36" s="5"/>
      <c r="EH36" s="5"/>
      <c r="EI36" s="5"/>
      <c r="EJ36" s="5"/>
      <c r="EK36" s="5"/>
      <c r="EL36" s="5"/>
      <c r="EM36" s="5"/>
      <c r="EN36" s="5"/>
      <c r="EO36" s="5"/>
      <c r="EP36" s="5"/>
      <c r="EQ36" s="5"/>
      <c r="ER36" s="5"/>
      <c r="ES36" s="5"/>
      <c r="ET36" s="5"/>
      <c r="EU36" s="5"/>
      <c r="EV36" s="5"/>
      <c r="EW36" s="5"/>
      <c r="EX36" s="5"/>
      <c r="EY36" s="5"/>
      <c r="EZ36" s="5"/>
    </row>
    <row r="37" spans="1:156" ht="30" customHeight="1" x14ac:dyDescent="0.25">
      <c r="A37" s="166" t="s">
        <v>598</v>
      </c>
      <c r="B37" s="129">
        <v>35</v>
      </c>
      <c r="C37" s="167" t="s">
        <v>116</v>
      </c>
      <c r="D37" s="167" t="s">
        <v>292</v>
      </c>
      <c r="E37" s="134" t="s">
        <v>616</v>
      </c>
      <c r="F37" s="124">
        <v>2</v>
      </c>
      <c r="G37" s="91">
        <v>82</v>
      </c>
      <c r="H37" s="91">
        <v>5</v>
      </c>
      <c r="I37" s="144">
        <v>5</v>
      </c>
      <c r="J37" s="124">
        <v>2</v>
      </c>
      <c r="K37" s="132">
        <v>98.412698412698404</v>
      </c>
      <c r="L37" s="124">
        <v>4</v>
      </c>
      <c r="M37" s="126">
        <v>2</v>
      </c>
      <c r="N37" s="126">
        <v>2</v>
      </c>
      <c r="O37" s="126">
        <v>2</v>
      </c>
      <c r="P37" s="124">
        <v>6</v>
      </c>
      <c r="Q37" s="228">
        <v>79</v>
      </c>
      <c r="R37" s="228">
        <v>75</v>
      </c>
      <c r="S37" s="127">
        <v>95</v>
      </c>
      <c r="T37" s="124">
        <v>4</v>
      </c>
      <c r="U37" s="91">
        <v>85</v>
      </c>
      <c r="V37" s="91">
        <v>99</v>
      </c>
      <c r="W37" s="124">
        <v>2</v>
      </c>
      <c r="X37" s="131">
        <v>142</v>
      </c>
      <c r="Y37" s="131">
        <v>7</v>
      </c>
      <c r="Z37" s="128">
        <v>20</v>
      </c>
      <c r="AA37" s="128">
        <v>100</v>
      </c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Q37" s="5"/>
      <c r="CR37" s="5"/>
      <c r="CS37" s="5"/>
      <c r="CT37" s="5"/>
      <c r="CU37" s="5"/>
      <c r="CV37" s="5"/>
      <c r="CW37" s="5"/>
      <c r="CX37" s="5"/>
      <c r="CY37" s="5"/>
      <c r="CZ37" s="5"/>
      <c r="DA37" s="5"/>
      <c r="DB37" s="5"/>
      <c r="DC37" s="5"/>
      <c r="DD37" s="5"/>
      <c r="DE37" s="5"/>
      <c r="DF37" s="5"/>
      <c r="DG37" s="5"/>
      <c r="DH37" s="5"/>
      <c r="DI37" s="5"/>
      <c r="DJ37" s="5"/>
      <c r="DK37" s="5"/>
      <c r="DL37" s="5"/>
      <c r="DM37" s="5"/>
      <c r="DN37" s="5"/>
      <c r="DO37" s="5"/>
      <c r="DP37" s="5"/>
      <c r="DQ37" s="5"/>
      <c r="DR37" s="5"/>
      <c r="DS37" s="5"/>
      <c r="DT37" s="5"/>
      <c r="DU37" s="5"/>
      <c r="DV37" s="5"/>
      <c r="DW37" s="5"/>
      <c r="DX37" s="5"/>
      <c r="DY37" s="5"/>
      <c r="DZ37" s="5"/>
      <c r="EA37" s="5"/>
      <c r="EB37" s="5"/>
      <c r="EC37" s="5"/>
      <c r="ED37" s="5"/>
      <c r="EE37" s="5"/>
      <c r="EF37" s="5"/>
      <c r="EG37" s="5"/>
      <c r="EH37" s="5"/>
      <c r="EI37" s="5"/>
      <c r="EJ37" s="5"/>
      <c r="EK37" s="5"/>
      <c r="EL37" s="5"/>
      <c r="EM37" s="5"/>
      <c r="EN37" s="5"/>
      <c r="EO37" s="5"/>
      <c r="EP37" s="5"/>
      <c r="EQ37" s="5"/>
      <c r="ER37" s="5"/>
      <c r="ES37" s="5"/>
      <c r="ET37" s="5"/>
      <c r="EU37" s="5"/>
      <c r="EV37" s="5"/>
      <c r="EW37" s="5"/>
      <c r="EX37" s="5"/>
      <c r="EY37" s="5"/>
      <c r="EZ37" s="5"/>
    </row>
    <row r="38" spans="1:156" ht="30" customHeight="1" x14ac:dyDescent="0.25">
      <c r="A38" s="166" t="s">
        <v>604</v>
      </c>
      <c r="B38" s="129">
        <v>36</v>
      </c>
      <c r="C38" s="167" t="s">
        <v>124</v>
      </c>
      <c r="D38" s="167" t="s">
        <v>296</v>
      </c>
      <c r="E38" s="129" t="s">
        <v>616</v>
      </c>
      <c r="F38" s="124">
        <f t="shared" ref="F38:F69" si="9">IF(E38="25/26",2,0)</f>
        <v>2</v>
      </c>
      <c r="G38" s="196">
        <v>190</v>
      </c>
      <c r="H38" s="196">
        <v>10</v>
      </c>
      <c r="I38" s="183">
        <v>10</v>
      </c>
      <c r="J38" s="124">
        <f t="shared" ref="J38:J69" si="10">IF(ABS((H38-I38)/I38)&lt;=0.1,2,IF(AND(ABS((H38-I38)/I38)&gt;0.1,ABS((H38-I38)/I38)&lt;=0.2),1,0))</f>
        <v>2</v>
      </c>
      <c r="K38" s="132">
        <v>98.412698412698404</v>
      </c>
      <c r="L38" s="124">
        <f t="shared" ref="L38:L69" si="11">IF(K38&gt;90,4,IF(AND(K38&gt;80,K38&lt;=90),3,IF(AND(K38&gt;=50,K38&lt;=80),2,IF(AND(K38&gt;=10,K38&lt;50),1,0))))</f>
        <v>4</v>
      </c>
      <c r="M38" s="126">
        <v>2</v>
      </c>
      <c r="N38" s="126">
        <v>2</v>
      </c>
      <c r="O38" s="126">
        <v>2</v>
      </c>
      <c r="P38" s="124">
        <f t="shared" ref="P38:P69" si="12">SUM(M38:O38)</f>
        <v>6</v>
      </c>
      <c r="Q38" s="80">
        <v>187</v>
      </c>
      <c r="R38" s="80">
        <v>187</v>
      </c>
      <c r="S38" s="127">
        <f t="shared" ref="S38:S69" si="13">ROUND(R38/Q38*100,0)</f>
        <v>100</v>
      </c>
      <c r="T38" s="124">
        <f t="shared" ref="T38:T69" si="14">IF(S38&gt;90,4,IF(AND(S38&gt;80,S38&lt;=90),3,IF(AND(S38&gt;=50,S38&lt;=80),2,IF(AND(S38&gt;=10,S38&lt;50),1,0))))</f>
        <v>4</v>
      </c>
      <c r="U38" s="196">
        <v>194</v>
      </c>
      <c r="V38" s="196">
        <v>100</v>
      </c>
      <c r="W38" s="124">
        <f t="shared" ref="W38:W69" si="15">IF(V38&gt;=90,2,IF(V38&gt;=80,1,0))</f>
        <v>2</v>
      </c>
      <c r="X38" s="196">
        <v>216</v>
      </c>
      <c r="Y38" s="196">
        <v>59</v>
      </c>
      <c r="Z38" s="128">
        <f t="shared" ref="Z38:Z69" si="16">F38+J38+L38+P38+T38+W38</f>
        <v>20</v>
      </c>
      <c r="AA38" s="128">
        <f t="shared" ref="AA38:AA69" si="17">ROUND(Z38/$Z$2*100,0)</f>
        <v>100</v>
      </c>
    </row>
    <row r="39" spans="1:156" s="86" customFormat="1" ht="30" customHeight="1" x14ac:dyDescent="0.25">
      <c r="A39" s="166" t="s">
        <v>604</v>
      </c>
      <c r="B39" s="129">
        <v>37</v>
      </c>
      <c r="C39" s="167" t="s">
        <v>128</v>
      </c>
      <c r="D39" s="167" t="s">
        <v>297</v>
      </c>
      <c r="E39" s="129" t="s">
        <v>616</v>
      </c>
      <c r="F39" s="124">
        <f t="shared" si="9"/>
        <v>2</v>
      </c>
      <c r="G39" s="196">
        <v>71</v>
      </c>
      <c r="H39" s="196">
        <v>4</v>
      </c>
      <c r="I39" s="227">
        <v>4</v>
      </c>
      <c r="J39" s="124">
        <f t="shared" si="10"/>
        <v>2</v>
      </c>
      <c r="K39" s="132">
        <v>95.238095238095227</v>
      </c>
      <c r="L39" s="124">
        <f t="shared" si="11"/>
        <v>4</v>
      </c>
      <c r="M39" s="126">
        <v>2</v>
      </c>
      <c r="N39" s="126">
        <v>2</v>
      </c>
      <c r="O39" s="126">
        <v>2</v>
      </c>
      <c r="P39" s="124">
        <f t="shared" si="12"/>
        <v>6</v>
      </c>
      <c r="Q39" s="80">
        <v>69</v>
      </c>
      <c r="R39" s="80">
        <v>69</v>
      </c>
      <c r="S39" s="127">
        <f t="shared" si="13"/>
        <v>100</v>
      </c>
      <c r="T39" s="124">
        <f t="shared" si="14"/>
        <v>4</v>
      </c>
      <c r="U39" s="196">
        <v>71</v>
      </c>
      <c r="V39" s="196">
        <v>100</v>
      </c>
      <c r="W39" s="124">
        <f t="shared" si="15"/>
        <v>2</v>
      </c>
      <c r="X39" s="196">
        <v>38</v>
      </c>
      <c r="Y39" s="196">
        <v>11</v>
      </c>
      <c r="Z39" s="128">
        <f t="shared" si="16"/>
        <v>20</v>
      </c>
      <c r="AA39" s="128">
        <f t="shared" si="17"/>
        <v>100</v>
      </c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</row>
    <row r="40" spans="1:156" s="86" customFormat="1" ht="30" customHeight="1" x14ac:dyDescent="0.25">
      <c r="A40" s="166" t="s">
        <v>604</v>
      </c>
      <c r="B40" s="129">
        <v>38</v>
      </c>
      <c r="C40" s="167" t="s">
        <v>129</v>
      </c>
      <c r="D40" s="167" t="s">
        <v>300</v>
      </c>
      <c r="E40" s="129" t="s">
        <v>616</v>
      </c>
      <c r="F40" s="124">
        <f t="shared" si="9"/>
        <v>2</v>
      </c>
      <c r="G40" s="196">
        <v>69</v>
      </c>
      <c r="H40" s="196">
        <v>4</v>
      </c>
      <c r="I40" s="183">
        <v>4</v>
      </c>
      <c r="J40" s="124">
        <f t="shared" si="10"/>
        <v>2</v>
      </c>
      <c r="K40" s="132">
        <v>93.650793650793645</v>
      </c>
      <c r="L40" s="124">
        <f t="shared" si="11"/>
        <v>4</v>
      </c>
      <c r="M40" s="126">
        <v>2</v>
      </c>
      <c r="N40" s="126">
        <v>2</v>
      </c>
      <c r="O40" s="126">
        <v>2</v>
      </c>
      <c r="P40" s="124">
        <f t="shared" si="12"/>
        <v>6</v>
      </c>
      <c r="Q40" s="80">
        <v>69</v>
      </c>
      <c r="R40" s="80">
        <v>69</v>
      </c>
      <c r="S40" s="127">
        <f t="shared" si="13"/>
        <v>100</v>
      </c>
      <c r="T40" s="124">
        <f t="shared" si="14"/>
        <v>4</v>
      </c>
      <c r="U40" s="196">
        <v>69</v>
      </c>
      <c r="V40" s="196">
        <v>100</v>
      </c>
      <c r="W40" s="124">
        <f t="shared" si="15"/>
        <v>2</v>
      </c>
      <c r="X40" s="196">
        <v>82</v>
      </c>
      <c r="Y40" s="196">
        <v>75</v>
      </c>
      <c r="Z40" s="128">
        <f t="shared" si="16"/>
        <v>20</v>
      </c>
      <c r="AA40" s="128">
        <f t="shared" si="17"/>
        <v>100</v>
      </c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</row>
    <row r="41" spans="1:156" ht="30" customHeight="1" x14ac:dyDescent="0.25">
      <c r="A41" s="166" t="s">
        <v>604</v>
      </c>
      <c r="B41" s="129">
        <v>39</v>
      </c>
      <c r="C41" s="167" t="s">
        <v>126</v>
      </c>
      <c r="D41" s="167" t="s">
        <v>299</v>
      </c>
      <c r="E41" s="129" t="s">
        <v>616</v>
      </c>
      <c r="F41" s="124">
        <f t="shared" si="9"/>
        <v>2</v>
      </c>
      <c r="G41" s="196">
        <v>82</v>
      </c>
      <c r="H41" s="196">
        <v>4</v>
      </c>
      <c r="I41" s="144">
        <v>4</v>
      </c>
      <c r="J41" s="124">
        <f t="shared" si="10"/>
        <v>2</v>
      </c>
      <c r="K41" s="132">
        <v>96.825396825396822</v>
      </c>
      <c r="L41" s="124">
        <f t="shared" si="11"/>
        <v>4</v>
      </c>
      <c r="M41" s="126">
        <v>2</v>
      </c>
      <c r="N41" s="126">
        <v>2</v>
      </c>
      <c r="O41" s="126">
        <v>2</v>
      </c>
      <c r="P41" s="124">
        <f t="shared" si="12"/>
        <v>6</v>
      </c>
      <c r="Q41" s="80">
        <v>80</v>
      </c>
      <c r="R41" s="80">
        <v>79</v>
      </c>
      <c r="S41" s="127">
        <f t="shared" si="13"/>
        <v>99</v>
      </c>
      <c r="T41" s="124">
        <f t="shared" si="14"/>
        <v>4</v>
      </c>
      <c r="U41" s="196">
        <v>92</v>
      </c>
      <c r="V41" s="196">
        <v>100</v>
      </c>
      <c r="W41" s="124">
        <f t="shared" si="15"/>
        <v>2</v>
      </c>
      <c r="X41" s="211">
        <v>44</v>
      </c>
      <c r="Y41" s="211">
        <v>7</v>
      </c>
      <c r="Z41" s="128">
        <f t="shared" si="16"/>
        <v>20</v>
      </c>
      <c r="AA41" s="128">
        <f t="shared" si="17"/>
        <v>100</v>
      </c>
    </row>
    <row r="42" spans="1:156" ht="30" customHeight="1" x14ac:dyDescent="0.25">
      <c r="A42" s="166" t="s">
        <v>604</v>
      </c>
      <c r="B42" s="129">
        <v>40</v>
      </c>
      <c r="C42" s="167" t="s">
        <v>127</v>
      </c>
      <c r="D42" s="167" t="s">
        <v>295</v>
      </c>
      <c r="E42" s="129" t="s">
        <v>616</v>
      </c>
      <c r="F42" s="124">
        <f t="shared" si="9"/>
        <v>2</v>
      </c>
      <c r="G42" s="196">
        <v>76</v>
      </c>
      <c r="H42" s="196">
        <v>6</v>
      </c>
      <c r="I42" s="144">
        <v>6</v>
      </c>
      <c r="J42" s="124">
        <f t="shared" si="10"/>
        <v>2</v>
      </c>
      <c r="K42" s="132">
        <v>98.412698412698404</v>
      </c>
      <c r="L42" s="124">
        <f t="shared" si="11"/>
        <v>4</v>
      </c>
      <c r="M42" s="126">
        <v>2</v>
      </c>
      <c r="N42" s="126">
        <v>2</v>
      </c>
      <c r="O42" s="126">
        <v>2</v>
      </c>
      <c r="P42" s="124">
        <f t="shared" si="12"/>
        <v>6</v>
      </c>
      <c r="Q42" s="80">
        <v>75</v>
      </c>
      <c r="R42" s="80">
        <v>75</v>
      </c>
      <c r="S42" s="127">
        <f t="shared" si="13"/>
        <v>100</v>
      </c>
      <c r="T42" s="124">
        <f t="shared" si="14"/>
        <v>4</v>
      </c>
      <c r="U42" s="196">
        <v>74</v>
      </c>
      <c r="V42" s="196">
        <v>100</v>
      </c>
      <c r="W42" s="124">
        <f t="shared" si="15"/>
        <v>2</v>
      </c>
      <c r="X42" s="196">
        <v>73</v>
      </c>
      <c r="Y42" s="196">
        <v>16</v>
      </c>
      <c r="Z42" s="128">
        <f t="shared" si="16"/>
        <v>20</v>
      </c>
      <c r="AA42" s="128">
        <f t="shared" si="17"/>
        <v>100</v>
      </c>
    </row>
    <row r="43" spans="1:156" ht="30" customHeight="1" x14ac:dyDescent="0.25">
      <c r="A43" s="166" t="s">
        <v>605</v>
      </c>
      <c r="B43" s="129">
        <v>41</v>
      </c>
      <c r="C43" s="167" t="s">
        <v>136</v>
      </c>
      <c r="D43" s="167" t="s">
        <v>304</v>
      </c>
      <c r="E43" s="129" t="s">
        <v>616</v>
      </c>
      <c r="F43" s="124">
        <f t="shared" si="9"/>
        <v>2</v>
      </c>
      <c r="G43" s="196">
        <v>221</v>
      </c>
      <c r="H43" s="196">
        <v>12</v>
      </c>
      <c r="I43" s="223">
        <v>12</v>
      </c>
      <c r="J43" s="124">
        <f t="shared" si="10"/>
        <v>2</v>
      </c>
      <c r="K43" s="132">
        <v>95.238095238095227</v>
      </c>
      <c r="L43" s="124">
        <f t="shared" si="11"/>
        <v>4</v>
      </c>
      <c r="M43" s="126">
        <v>2</v>
      </c>
      <c r="N43" s="126">
        <v>2</v>
      </c>
      <c r="O43" s="126">
        <v>2</v>
      </c>
      <c r="P43" s="124">
        <f t="shared" si="12"/>
        <v>6</v>
      </c>
      <c r="Q43" s="80">
        <v>219</v>
      </c>
      <c r="R43" s="80">
        <v>218</v>
      </c>
      <c r="S43" s="127">
        <f t="shared" si="13"/>
        <v>100</v>
      </c>
      <c r="T43" s="124">
        <f t="shared" si="14"/>
        <v>4</v>
      </c>
      <c r="U43" s="196">
        <v>211</v>
      </c>
      <c r="V43" s="196">
        <v>100</v>
      </c>
      <c r="W43" s="124">
        <f t="shared" si="15"/>
        <v>2</v>
      </c>
      <c r="X43" s="211">
        <v>72</v>
      </c>
      <c r="Y43" s="211">
        <v>9</v>
      </c>
      <c r="Z43" s="128">
        <f t="shared" si="16"/>
        <v>20</v>
      </c>
      <c r="AA43" s="128">
        <f t="shared" si="17"/>
        <v>100</v>
      </c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5"/>
      <c r="CI43" s="5"/>
      <c r="CJ43" s="5"/>
      <c r="CK43" s="5"/>
      <c r="CL43" s="5"/>
      <c r="CM43" s="5"/>
      <c r="CN43" s="5"/>
      <c r="CO43" s="5"/>
      <c r="CP43" s="5"/>
      <c r="CQ43" s="5"/>
      <c r="CR43" s="5"/>
      <c r="CS43" s="5"/>
      <c r="CT43" s="5"/>
      <c r="CU43" s="5"/>
      <c r="CV43" s="5"/>
      <c r="CW43" s="5"/>
      <c r="CX43" s="5"/>
      <c r="CY43" s="5"/>
      <c r="CZ43" s="5"/>
      <c r="DA43" s="5"/>
      <c r="DB43" s="5"/>
      <c r="DC43" s="5"/>
      <c r="DD43" s="5"/>
      <c r="DE43" s="5"/>
      <c r="DF43" s="5"/>
      <c r="DG43" s="5"/>
      <c r="DH43" s="5"/>
      <c r="DI43" s="5"/>
      <c r="DJ43" s="5"/>
      <c r="DK43" s="5"/>
      <c r="DL43" s="5"/>
      <c r="DM43" s="5"/>
      <c r="DN43" s="5"/>
      <c r="DO43" s="5"/>
      <c r="DP43" s="5"/>
      <c r="DQ43" s="5"/>
      <c r="DR43" s="5"/>
      <c r="DS43" s="5"/>
      <c r="DT43" s="5"/>
      <c r="DU43" s="5"/>
      <c r="DV43" s="5"/>
      <c r="DW43" s="5"/>
      <c r="DX43" s="5"/>
      <c r="DY43" s="5"/>
      <c r="DZ43" s="5"/>
      <c r="EA43" s="5"/>
      <c r="EB43" s="5"/>
      <c r="EC43" s="5"/>
      <c r="ED43" s="5"/>
      <c r="EE43" s="5"/>
      <c r="EF43" s="5"/>
      <c r="EG43" s="5"/>
      <c r="EH43" s="5"/>
      <c r="EI43" s="5"/>
      <c r="EJ43" s="5"/>
      <c r="EK43" s="5"/>
      <c r="EL43" s="5"/>
      <c r="EM43" s="5"/>
      <c r="EN43" s="5"/>
      <c r="EO43" s="5"/>
      <c r="EP43" s="5"/>
      <c r="EQ43" s="5"/>
      <c r="ER43" s="5"/>
      <c r="ES43" s="5"/>
      <c r="ET43" s="5"/>
      <c r="EU43" s="5"/>
      <c r="EV43" s="5"/>
      <c r="EW43" s="5"/>
      <c r="EX43" s="5"/>
      <c r="EY43" s="5"/>
      <c r="EZ43" s="5"/>
    </row>
    <row r="44" spans="1:156" ht="30" customHeight="1" x14ac:dyDescent="0.25">
      <c r="A44" s="166" t="s">
        <v>605</v>
      </c>
      <c r="B44" s="129">
        <v>42</v>
      </c>
      <c r="C44" s="167" t="s">
        <v>133</v>
      </c>
      <c r="D44" s="167" t="s">
        <v>310</v>
      </c>
      <c r="E44" s="129" t="s">
        <v>616</v>
      </c>
      <c r="F44" s="124">
        <f t="shared" si="9"/>
        <v>2</v>
      </c>
      <c r="G44" s="196">
        <v>111</v>
      </c>
      <c r="H44" s="196">
        <v>9</v>
      </c>
      <c r="I44" s="144">
        <v>9</v>
      </c>
      <c r="J44" s="124">
        <f t="shared" si="10"/>
        <v>2</v>
      </c>
      <c r="K44" s="132">
        <v>92.063492063492063</v>
      </c>
      <c r="L44" s="124">
        <f t="shared" si="11"/>
        <v>4</v>
      </c>
      <c r="M44" s="126">
        <v>2</v>
      </c>
      <c r="N44" s="126">
        <v>2</v>
      </c>
      <c r="O44" s="126">
        <v>2</v>
      </c>
      <c r="P44" s="124">
        <f t="shared" si="12"/>
        <v>6</v>
      </c>
      <c r="Q44" s="80">
        <v>111</v>
      </c>
      <c r="R44" s="80">
        <v>104</v>
      </c>
      <c r="S44" s="127">
        <f t="shared" si="13"/>
        <v>94</v>
      </c>
      <c r="T44" s="124">
        <f t="shared" si="14"/>
        <v>4</v>
      </c>
      <c r="U44" s="196">
        <v>112</v>
      </c>
      <c r="V44" s="196">
        <v>100</v>
      </c>
      <c r="W44" s="124">
        <f t="shared" si="15"/>
        <v>2</v>
      </c>
      <c r="X44" s="211">
        <v>97</v>
      </c>
      <c r="Y44" s="211">
        <v>15</v>
      </c>
      <c r="Z44" s="128">
        <f t="shared" si="16"/>
        <v>20</v>
      </c>
      <c r="AA44" s="128">
        <f t="shared" si="17"/>
        <v>100</v>
      </c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  <c r="CD44" s="5"/>
      <c r="CE44" s="5"/>
      <c r="CF44" s="5"/>
      <c r="CG44" s="5"/>
      <c r="CH44" s="5"/>
      <c r="CI44" s="5"/>
      <c r="CJ44" s="5"/>
      <c r="CK44" s="5"/>
      <c r="CL44" s="5"/>
      <c r="CM44" s="5"/>
      <c r="CN44" s="5"/>
      <c r="CO44" s="5"/>
      <c r="CP44" s="5"/>
      <c r="CQ44" s="5"/>
      <c r="CR44" s="5"/>
      <c r="CS44" s="5"/>
      <c r="CT44" s="5"/>
      <c r="CU44" s="5"/>
      <c r="CV44" s="5"/>
      <c r="CW44" s="5"/>
      <c r="CX44" s="5"/>
      <c r="CY44" s="5"/>
      <c r="CZ44" s="5"/>
      <c r="DA44" s="5"/>
      <c r="DB44" s="5"/>
      <c r="DC44" s="5"/>
      <c r="DD44" s="5"/>
      <c r="DE44" s="5"/>
      <c r="DF44" s="5"/>
      <c r="DG44" s="5"/>
      <c r="DH44" s="5"/>
      <c r="DI44" s="5"/>
      <c r="DJ44" s="5"/>
      <c r="DK44" s="5"/>
      <c r="DL44" s="5"/>
      <c r="DM44" s="5"/>
      <c r="DN44" s="5"/>
      <c r="DO44" s="5"/>
      <c r="DP44" s="5"/>
      <c r="DQ44" s="5"/>
      <c r="DR44" s="5"/>
      <c r="DS44" s="5"/>
      <c r="DT44" s="5"/>
      <c r="DU44" s="5"/>
      <c r="DV44" s="5"/>
      <c r="DW44" s="5"/>
      <c r="DX44" s="5"/>
      <c r="DY44" s="5"/>
      <c r="DZ44" s="5"/>
      <c r="EA44" s="5"/>
      <c r="EB44" s="5"/>
      <c r="EC44" s="5"/>
      <c r="ED44" s="5"/>
      <c r="EE44" s="5"/>
      <c r="EF44" s="5"/>
      <c r="EG44" s="5"/>
      <c r="EH44" s="5"/>
      <c r="EI44" s="5"/>
      <c r="EJ44" s="5"/>
      <c r="EK44" s="5"/>
      <c r="EL44" s="5"/>
      <c r="EM44" s="5"/>
      <c r="EN44" s="5"/>
      <c r="EO44" s="5"/>
      <c r="EP44" s="5"/>
      <c r="EQ44" s="5"/>
      <c r="ER44" s="5"/>
      <c r="ES44" s="5"/>
      <c r="ET44" s="5"/>
      <c r="EU44" s="5"/>
      <c r="EV44" s="5"/>
      <c r="EW44" s="5"/>
      <c r="EX44" s="5"/>
      <c r="EY44" s="5"/>
      <c r="EZ44" s="5"/>
    </row>
    <row r="45" spans="1:156" ht="30" customHeight="1" x14ac:dyDescent="0.25">
      <c r="A45" s="166" t="s">
        <v>605</v>
      </c>
      <c r="B45" s="129">
        <v>43</v>
      </c>
      <c r="C45" s="167" t="s">
        <v>134</v>
      </c>
      <c r="D45" s="167" t="s">
        <v>309</v>
      </c>
      <c r="E45" s="129" t="s">
        <v>616</v>
      </c>
      <c r="F45" s="124">
        <f t="shared" si="9"/>
        <v>2</v>
      </c>
      <c r="G45" s="196">
        <v>111</v>
      </c>
      <c r="H45" s="196">
        <v>6</v>
      </c>
      <c r="I45" s="144">
        <v>6</v>
      </c>
      <c r="J45" s="124">
        <f t="shared" si="10"/>
        <v>2</v>
      </c>
      <c r="K45" s="132">
        <v>95.238095238095227</v>
      </c>
      <c r="L45" s="124">
        <f t="shared" si="11"/>
        <v>4</v>
      </c>
      <c r="M45" s="126">
        <v>2</v>
      </c>
      <c r="N45" s="126">
        <v>2</v>
      </c>
      <c r="O45" s="126">
        <v>2</v>
      </c>
      <c r="P45" s="124">
        <f t="shared" si="12"/>
        <v>6</v>
      </c>
      <c r="Q45" s="80">
        <v>110</v>
      </c>
      <c r="R45" s="80">
        <v>110</v>
      </c>
      <c r="S45" s="127">
        <f t="shared" si="13"/>
        <v>100</v>
      </c>
      <c r="T45" s="124">
        <f t="shared" si="14"/>
        <v>4</v>
      </c>
      <c r="U45" s="196">
        <v>134</v>
      </c>
      <c r="V45" s="196">
        <v>100</v>
      </c>
      <c r="W45" s="124">
        <f t="shared" si="15"/>
        <v>2</v>
      </c>
      <c r="X45" s="211">
        <v>74</v>
      </c>
      <c r="Y45" s="211">
        <v>2</v>
      </c>
      <c r="Z45" s="128">
        <f t="shared" si="16"/>
        <v>20</v>
      </c>
      <c r="AA45" s="128">
        <f t="shared" si="17"/>
        <v>100</v>
      </c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"/>
      <c r="CC45" s="5"/>
      <c r="CD45" s="5"/>
      <c r="CE45" s="5"/>
      <c r="CF45" s="5"/>
      <c r="CG45" s="5"/>
      <c r="CH45" s="5"/>
      <c r="CI45" s="5"/>
      <c r="CJ45" s="5"/>
      <c r="CK45" s="5"/>
      <c r="CL45" s="5"/>
      <c r="CM45" s="5"/>
      <c r="CN45" s="5"/>
      <c r="CO45" s="5"/>
      <c r="CP45" s="5"/>
      <c r="CQ45" s="5"/>
      <c r="CR45" s="5"/>
      <c r="CS45" s="5"/>
      <c r="CT45" s="5"/>
      <c r="CU45" s="5"/>
      <c r="CV45" s="5"/>
      <c r="CW45" s="5"/>
      <c r="CX45" s="5"/>
      <c r="CY45" s="5"/>
      <c r="CZ45" s="5"/>
      <c r="DA45" s="5"/>
      <c r="DB45" s="5"/>
      <c r="DC45" s="5"/>
      <c r="DD45" s="5"/>
      <c r="DE45" s="5"/>
      <c r="DF45" s="5"/>
      <c r="DG45" s="5"/>
      <c r="DH45" s="5"/>
      <c r="DI45" s="5"/>
      <c r="DJ45" s="5"/>
      <c r="DK45" s="5"/>
      <c r="DL45" s="5"/>
      <c r="DM45" s="5"/>
      <c r="DN45" s="5"/>
      <c r="DO45" s="5"/>
      <c r="DP45" s="5"/>
      <c r="DQ45" s="5"/>
      <c r="DR45" s="5"/>
      <c r="DS45" s="5"/>
      <c r="DT45" s="5"/>
      <c r="DU45" s="5"/>
      <c r="DV45" s="5"/>
      <c r="DW45" s="5"/>
      <c r="DX45" s="5"/>
      <c r="DY45" s="5"/>
      <c r="DZ45" s="5"/>
      <c r="EA45" s="5"/>
      <c r="EB45" s="5"/>
      <c r="EC45" s="5"/>
      <c r="ED45" s="5"/>
      <c r="EE45" s="5"/>
      <c r="EF45" s="5"/>
      <c r="EG45" s="5"/>
      <c r="EH45" s="5"/>
      <c r="EI45" s="5"/>
      <c r="EJ45" s="5"/>
      <c r="EK45" s="5"/>
      <c r="EL45" s="5"/>
      <c r="EM45" s="5"/>
      <c r="EN45" s="5"/>
      <c r="EO45" s="5"/>
      <c r="EP45" s="5"/>
      <c r="EQ45" s="5"/>
      <c r="ER45" s="5"/>
      <c r="ES45" s="5"/>
      <c r="ET45" s="5"/>
      <c r="EU45" s="5"/>
      <c r="EV45" s="5"/>
      <c r="EW45" s="5"/>
      <c r="EX45" s="5"/>
      <c r="EY45" s="5"/>
      <c r="EZ45" s="5"/>
    </row>
    <row r="46" spans="1:156" ht="30" customHeight="1" x14ac:dyDescent="0.25">
      <c r="A46" s="166" t="s">
        <v>605</v>
      </c>
      <c r="B46" s="129">
        <v>44</v>
      </c>
      <c r="C46" s="167" t="s">
        <v>135</v>
      </c>
      <c r="D46" s="167" t="s">
        <v>307</v>
      </c>
      <c r="E46" s="129" t="s">
        <v>616</v>
      </c>
      <c r="F46" s="124">
        <f t="shared" si="9"/>
        <v>2</v>
      </c>
      <c r="G46" s="196">
        <v>232</v>
      </c>
      <c r="H46" s="196">
        <v>12</v>
      </c>
      <c r="I46" s="144">
        <v>12</v>
      </c>
      <c r="J46" s="124">
        <f t="shared" si="10"/>
        <v>2</v>
      </c>
      <c r="K46" s="132">
        <v>93.650793650793645</v>
      </c>
      <c r="L46" s="124">
        <f t="shared" si="11"/>
        <v>4</v>
      </c>
      <c r="M46" s="126">
        <v>2</v>
      </c>
      <c r="N46" s="126">
        <v>2</v>
      </c>
      <c r="O46" s="126">
        <v>2</v>
      </c>
      <c r="P46" s="124">
        <f t="shared" si="12"/>
        <v>6</v>
      </c>
      <c r="Q46" s="80">
        <v>228</v>
      </c>
      <c r="R46" s="80">
        <v>223</v>
      </c>
      <c r="S46" s="127">
        <f t="shared" si="13"/>
        <v>98</v>
      </c>
      <c r="T46" s="124">
        <f t="shared" si="14"/>
        <v>4</v>
      </c>
      <c r="U46" s="196">
        <v>227</v>
      </c>
      <c r="V46" s="196">
        <v>99</v>
      </c>
      <c r="W46" s="124">
        <f t="shared" si="15"/>
        <v>2</v>
      </c>
      <c r="X46" s="211">
        <v>85</v>
      </c>
      <c r="Y46" s="211">
        <v>6</v>
      </c>
      <c r="Z46" s="128">
        <f t="shared" si="16"/>
        <v>20</v>
      </c>
      <c r="AA46" s="128">
        <f t="shared" si="17"/>
        <v>100</v>
      </c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5"/>
      <c r="BY46" s="5"/>
      <c r="BZ46" s="5"/>
      <c r="CA46" s="5"/>
      <c r="CB46" s="5"/>
      <c r="CC46" s="5"/>
      <c r="CD46" s="5"/>
      <c r="CE46" s="5"/>
      <c r="CF46" s="5"/>
      <c r="CG46" s="5"/>
      <c r="CH46" s="5"/>
      <c r="CI46" s="5"/>
      <c r="CJ46" s="5"/>
      <c r="CK46" s="5"/>
      <c r="CL46" s="5"/>
      <c r="CM46" s="5"/>
      <c r="CN46" s="5"/>
      <c r="CO46" s="5"/>
      <c r="CP46" s="5"/>
      <c r="CQ46" s="5"/>
      <c r="CR46" s="5"/>
      <c r="CS46" s="5"/>
      <c r="CT46" s="5"/>
      <c r="CU46" s="5"/>
      <c r="CV46" s="5"/>
      <c r="CW46" s="5"/>
      <c r="CX46" s="5"/>
      <c r="CY46" s="5"/>
      <c r="CZ46" s="5"/>
      <c r="DA46" s="5"/>
      <c r="DB46" s="5"/>
      <c r="DC46" s="5"/>
      <c r="DD46" s="5"/>
      <c r="DE46" s="5"/>
      <c r="DF46" s="5"/>
      <c r="DG46" s="5"/>
      <c r="DH46" s="5"/>
      <c r="DI46" s="5"/>
      <c r="DJ46" s="5"/>
      <c r="DK46" s="5"/>
      <c r="DL46" s="5"/>
      <c r="DM46" s="5"/>
      <c r="DN46" s="5"/>
      <c r="DO46" s="5"/>
      <c r="DP46" s="5"/>
      <c r="DQ46" s="5"/>
      <c r="DR46" s="5"/>
      <c r="DS46" s="5"/>
      <c r="DT46" s="5"/>
      <c r="DU46" s="5"/>
      <c r="DV46" s="5"/>
      <c r="DW46" s="5"/>
      <c r="DX46" s="5"/>
      <c r="DY46" s="5"/>
      <c r="DZ46" s="5"/>
      <c r="EA46" s="5"/>
      <c r="EB46" s="5"/>
      <c r="EC46" s="5"/>
      <c r="ED46" s="5"/>
      <c r="EE46" s="5"/>
      <c r="EF46" s="5"/>
      <c r="EG46" s="5"/>
      <c r="EH46" s="5"/>
      <c r="EI46" s="5"/>
      <c r="EJ46" s="5"/>
      <c r="EK46" s="5"/>
      <c r="EL46" s="5"/>
      <c r="EM46" s="5"/>
      <c r="EN46" s="5"/>
      <c r="EO46" s="5"/>
      <c r="EP46" s="5"/>
      <c r="EQ46" s="5"/>
      <c r="ER46" s="5"/>
      <c r="ES46" s="5"/>
      <c r="ET46" s="5"/>
      <c r="EU46" s="5"/>
      <c r="EV46" s="5"/>
      <c r="EW46" s="5"/>
      <c r="EX46" s="5"/>
      <c r="EY46" s="5"/>
      <c r="EZ46" s="5"/>
    </row>
    <row r="47" spans="1:156" ht="30" customHeight="1" x14ac:dyDescent="0.25">
      <c r="A47" s="166" t="s">
        <v>605</v>
      </c>
      <c r="B47" s="129">
        <v>45</v>
      </c>
      <c r="C47" s="167" t="s">
        <v>132</v>
      </c>
      <c r="D47" s="167" t="s">
        <v>303</v>
      </c>
      <c r="E47" s="129" t="s">
        <v>616</v>
      </c>
      <c r="F47" s="124">
        <f t="shared" si="9"/>
        <v>2</v>
      </c>
      <c r="G47" s="196">
        <v>177</v>
      </c>
      <c r="H47" s="196">
        <v>10</v>
      </c>
      <c r="I47" s="144">
        <v>10</v>
      </c>
      <c r="J47" s="124">
        <f t="shared" si="10"/>
        <v>2</v>
      </c>
      <c r="K47" s="132">
        <v>96.825396825396822</v>
      </c>
      <c r="L47" s="124">
        <f t="shared" si="11"/>
        <v>4</v>
      </c>
      <c r="M47" s="126">
        <v>2</v>
      </c>
      <c r="N47" s="126">
        <v>2</v>
      </c>
      <c r="O47" s="126">
        <v>2</v>
      </c>
      <c r="P47" s="124">
        <f t="shared" si="12"/>
        <v>6</v>
      </c>
      <c r="Q47" s="80">
        <v>169</v>
      </c>
      <c r="R47" s="80">
        <v>167</v>
      </c>
      <c r="S47" s="127">
        <f t="shared" si="13"/>
        <v>99</v>
      </c>
      <c r="T47" s="124">
        <f t="shared" si="14"/>
        <v>4</v>
      </c>
      <c r="U47" s="196">
        <v>167</v>
      </c>
      <c r="V47" s="196">
        <v>100</v>
      </c>
      <c r="W47" s="124">
        <f t="shared" si="15"/>
        <v>2</v>
      </c>
      <c r="X47" s="211">
        <v>115</v>
      </c>
      <c r="Y47" s="211">
        <v>12</v>
      </c>
      <c r="Z47" s="128">
        <f t="shared" si="16"/>
        <v>20</v>
      </c>
      <c r="AA47" s="128">
        <f t="shared" si="17"/>
        <v>100</v>
      </c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5"/>
      <c r="BW47" s="5"/>
      <c r="BX47" s="5"/>
      <c r="BY47" s="5"/>
      <c r="BZ47" s="5"/>
      <c r="CA47" s="5"/>
      <c r="CB47" s="5"/>
      <c r="CC47" s="5"/>
      <c r="CD47" s="5"/>
      <c r="CE47" s="5"/>
      <c r="CF47" s="5"/>
      <c r="CG47" s="5"/>
      <c r="CH47" s="5"/>
      <c r="CI47" s="5"/>
      <c r="CJ47" s="5"/>
      <c r="CK47" s="5"/>
      <c r="CL47" s="5"/>
      <c r="CM47" s="5"/>
      <c r="CN47" s="5"/>
      <c r="CO47" s="5"/>
      <c r="CP47" s="5"/>
      <c r="CQ47" s="5"/>
      <c r="CR47" s="5"/>
      <c r="CS47" s="5"/>
      <c r="CT47" s="5"/>
      <c r="CU47" s="5"/>
      <c r="CV47" s="5"/>
      <c r="CW47" s="5"/>
      <c r="CX47" s="5"/>
      <c r="CY47" s="5"/>
      <c r="CZ47" s="5"/>
      <c r="DA47" s="5"/>
      <c r="DB47" s="5"/>
      <c r="DC47" s="5"/>
      <c r="DD47" s="5"/>
      <c r="DE47" s="5"/>
      <c r="DF47" s="5"/>
      <c r="DG47" s="5"/>
      <c r="DH47" s="5"/>
      <c r="DI47" s="5"/>
      <c r="DJ47" s="5"/>
      <c r="DK47" s="5"/>
      <c r="DL47" s="5"/>
      <c r="DM47" s="5"/>
      <c r="DN47" s="5"/>
      <c r="DO47" s="5"/>
      <c r="DP47" s="5"/>
      <c r="DQ47" s="5"/>
      <c r="DR47" s="5"/>
      <c r="DS47" s="5"/>
      <c r="DT47" s="5"/>
      <c r="DU47" s="5"/>
      <c r="DV47" s="5"/>
      <c r="DW47" s="5"/>
      <c r="DX47" s="5"/>
      <c r="DY47" s="5"/>
      <c r="DZ47" s="5"/>
      <c r="EA47" s="5"/>
      <c r="EB47" s="5"/>
      <c r="EC47" s="5"/>
      <c r="ED47" s="5"/>
      <c r="EE47" s="5"/>
      <c r="EF47" s="5"/>
      <c r="EG47" s="5"/>
      <c r="EH47" s="5"/>
      <c r="EI47" s="5"/>
      <c r="EJ47" s="5"/>
      <c r="EK47" s="5"/>
      <c r="EL47" s="5"/>
      <c r="EM47" s="5"/>
      <c r="EN47" s="5"/>
      <c r="EO47" s="5"/>
      <c r="EP47" s="5"/>
      <c r="EQ47" s="5"/>
      <c r="ER47" s="5"/>
      <c r="ES47" s="5"/>
      <c r="ET47" s="5"/>
      <c r="EU47" s="5"/>
      <c r="EV47" s="5"/>
      <c r="EW47" s="5"/>
      <c r="EX47" s="5"/>
      <c r="EY47" s="5"/>
      <c r="EZ47" s="5"/>
    </row>
    <row r="48" spans="1:156" ht="30" customHeight="1" x14ac:dyDescent="0.25">
      <c r="A48" s="166" t="s">
        <v>605</v>
      </c>
      <c r="B48" s="129">
        <v>46</v>
      </c>
      <c r="C48" s="167" t="s">
        <v>138</v>
      </c>
      <c r="D48" s="167" t="s">
        <v>308</v>
      </c>
      <c r="E48" s="129" t="s">
        <v>616</v>
      </c>
      <c r="F48" s="124">
        <f t="shared" si="9"/>
        <v>2</v>
      </c>
      <c r="G48" s="196">
        <v>10</v>
      </c>
      <c r="H48" s="196">
        <v>2</v>
      </c>
      <c r="I48" s="223">
        <v>2</v>
      </c>
      <c r="J48" s="124">
        <f t="shared" si="10"/>
        <v>2</v>
      </c>
      <c r="K48" s="132">
        <v>92.063492063492063</v>
      </c>
      <c r="L48" s="124">
        <f t="shared" si="11"/>
        <v>4</v>
      </c>
      <c r="M48" s="126">
        <v>2</v>
      </c>
      <c r="N48" s="126">
        <v>2</v>
      </c>
      <c r="O48" s="126">
        <v>2</v>
      </c>
      <c r="P48" s="124">
        <f t="shared" si="12"/>
        <v>6</v>
      </c>
      <c r="Q48" s="229">
        <v>10</v>
      </c>
      <c r="R48" s="229">
        <v>10</v>
      </c>
      <c r="S48" s="127">
        <f t="shared" si="13"/>
        <v>100</v>
      </c>
      <c r="T48" s="124">
        <f t="shared" si="14"/>
        <v>4</v>
      </c>
      <c r="U48" s="196">
        <v>10</v>
      </c>
      <c r="V48" s="196">
        <v>100</v>
      </c>
      <c r="W48" s="124">
        <f t="shared" si="15"/>
        <v>2</v>
      </c>
      <c r="X48" s="211">
        <v>120</v>
      </c>
      <c r="Y48" s="211">
        <v>32</v>
      </c>
      <c r="Z48" s="128">
        <f t="shared" si="16"/>
        <v>20</v>
      </c>
      <c r="AA48" s="128">
        <f t="shared" si="17"/>
        <v>100</v>
      </c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5"/>
      <c r="BS48" s="5"/>
      <c r="BT48" s="5"/>
      <c r="BU48" s="5"/>
      <c r="BV48" s="5"/>
      <c r="BW48" s="5"/>
      <c r="BX48" s="5"/>
      <c r="BY48" s="5"/>
      <c r="BZ48" s="5"/>
      <c r="CA48" s="5"/>
      <c r="CB48" s="5"/>
      <c r="CC48" s="5"/>
      <c r="CD48" s="5"/>
      <c r="CE48" s="5"/>
      <c r="CF48" s="5"/>
      <c r="CG48" s="5"/>
      <c r="CH48" s="5"/>
      <c r="CI48" s="5"/>
      <c r="CJ48" s="5"/>
      <c r="CK48" s="5"/>
      <c r="CL48" s="5"/>
      <c r="CM48" s="5"/>
      <c r="CN48" s="5"/>
      <c r="CO48" s="5"/>
      <c r="CP48" s="5"/>
      <c r="CQ48" s="5"/>
      <c r="CR48" s="5"/>
      <c r="CS48" s="5"/>
      <c r="CT48" s="5"/>
      <c r="CU48" s="5"/>
      <c r="CV48" s="5"/>
      <c r="CW48" s="5"/>
      <c r="CX48" s="5"/>
      <c r="CY48" s="5"/>
      <c r="CZ48" s="5"/>
      <c r="DA48" s="5"/>
      <c r="DB48" s="5"/>
      <c r="DC48" s="5"/>
      <c r="DD48" s="5"/>
      <c r="DE48" s="5"/>
      <c r="DF48" s="5"/>
      <c r="DG48" s="5"/>
      <c r="DH48" s="5"/>
      <c r="DI48" s="5"/>
      <c r="DJ48" s="5"/>
      <c r="DK48" s="5"/>
      <c r="DL48" s="5"/>
      <c r="DM48" s="5"/>
      <c r="DN48" s="5"/>
      <c r="DO48" s="5"/>
      <c r="DP48" s="5"/>
      <c r="DQ48" s="5"/>
      <c r="DR48" s="5"/>
      <c r="DS48" s="5"/>
      <c r="DT48" s="5"/>
      <c r="DU48" s="5"/>
      <c r="DV48" s="5"/>
      <c r="DW48" s="5"/>
      <c r="DX48" s="5"/>
      <c r="DY48" s="5"/>
      <c r="DZ48" s="5"/>
      <c r="EA48" s="5"/>
      <c r="EB48" s="5"/>
      <c r="EC48" s="5"/>
      <c r="ED48" s="5"/>
      <c r="EE48" s="5"/>
      <c r="EF48" s="5"/>
      <c r="EG48" s="5"/>
      <c r="EH48" s="5"/>
      <c r="EI48" s="5"/>
      <c r="EJ48" s="5"/>
      <c r="EK48" s="5"/>
      <c r="EL48" s="5"/>
      <c r="EM48" s="5"/>
      <c r="EN48" s="5"/>
      <c r="EO48" s="5"/>
      <c r="EP48" s="5"/>
      <c r="EQ48" s="5"/>
      <c r="ER48" s="5"/>
      <c r="ES48" s="5"/>
      <c r="ET48" s="5"/>
      <c r="EU48" s="5"/>
      <c r="EV48" s="5"/>
      <c r="EW48" s="5"/>
      <c r="EX48" s="5"/>
      <c r="EY48" s="5"/>
      <c r="EZ48" s="5"/>
    </row>
    <row r="49" spans="1:156" ht="30" customHeight="1" x14ac:dyDescent="0.25">
      <c r="A49" s="169" t="s">
        <v>606</v>
      </c>
      <c r="B49" s="129">
        <v>47</v>
      </c>
      <c r="C49" s="167" t="s">
        <v>155</v>
      </c>
      <c r="D49" s="167" t="s">
        <v>311</v>
      </c>
      <c r="E49" s="129" t="s">
        <v>616</v>
      </c>
      <c r="F49" s="124">
        <f t="shared" si="9"/>
        <v>2</v>
      </c>
      <c r="G49" s="196">
        <v>218</v>
      </c>
      <c r="H49" s="196">
        <v>12</v>
      </c>
      <c r="I49" s="181">
        <v>12</v>
      </c>
      <c r="J49" s="138">
        <f t="shared" si="10"/>
        <v>2</v>
      </c>
      <c r="K49" s="132">
        <v>98.412698412698404</v>
      </c>
      <c r="L49" s="138">
        <f t="shared" si="11"/>
        <v>4</v>
      </c>
      <c r="M49" s="126">
        <v>2</v>
      </c>
      <c r="N49" s="126">
        <v>2</v>
      </c>
      <c r="O49" s="126">
        <v>2</v>
      </c>
      <c r="P49" s="124">
        <f t="shared" si="12"/>
        <v>6</v>
      </c>
      <c r="Q49" s="229">
        <v>221</v>
      </c>
      <c r="R49" s="229">
        <v>218</v>
      </c>
      <c r="S49" s="139">
        <f t="shared" si="13"/>
        <v>99</v>
      </c>
      <c r="T49" s="138">
        <f t="shared" si="14"/>
        <v>4</v>
      </c>
      <c r="U49" s="196">
        <v>255</v>
      </c>
      <c r="V49" s="196">
        <v>100</v>
      </c>
      <c r="W49" s="124">
        <f t="shared" si="15"/>
        <v>2</v>
      </c>
      <c r="X49" s="211">
        <v>253</v>
      </c>
      <c r="Y49" s="211">
        <v>50</v>
      </c>
      <c r="Z49" s="128">
        <f t="shared" si="16"/>
        <v>20</v>
      </c>
      <c r="AA49" s="128">
        <f t="shared" si="17"/>
        <v>100</v>
      </c>
      <c r="AB49" s="101"/>
      <c r="AC49" s="101"/>
      <c r="AD49" s="101"/>
      <c r="AE49" s="101"/>
      <c r="AF49" s="101"/>
      <c r="AG49" s="101"/>
      <c r="AH49" s="101"/>
      <c r="AI49" s="101"/>
      <c r="AJ49" s="101"/>
      <c r="AK49" s="101"/>
      <c r="AL49" s="101"/>
      <c r="AM49" s="101"/>
      <c r="AN49" s="101"/>
      <c r="AO49" s="101"/>
      <c r="AP49" s="101"/>
      <c r="AQ49" s="101"/>
      <c r="AR49" s="101"/>
      <c r="AS49" s="101"/>
      <c r="AT49" s="101"/>
      <c r="AU49" s="101"/>
      <c r="AV49" s="101"/>
      <c r="AW49" s="101"/>
      <c r="AX49" s="101"/>
      <c r="AY49" s="101"/>
      <c r="AZ49" s="101"/>
      <c r="BA49" s="101"/>
      <c r="BB49" s="101"/>
      <c r="BC49" s="101"/>
      <c r="BD49" s="101"/>
      <c r="BE49" s="101"/>
      <c r="BF49" s="101"/>
      <c r="BG49" s="101"/>
      <c r="BH49" s="101"/>
      <c r="BI49" s="101"/>
      <c r="BJ49" s="101"/>
      <c r="BK49" s="101"/>
      <c r="BL49" s="101"/>
      <c r="BM49" s="101"/>
      <c r="BN49" s="101"/>
      <c r="BO49" s="101"/>
      <c r="BP49" s="101"/>
      <c r="BQ49" s="101"/>
      <c r="BR49" s="101"/>
      <c r="BS49" s="101"/>
      <c r="BT49" s="101"/>
      <c r="BU49" s="101"/>
      <c r="BV49" s="101"/>
      <c r="BW49" s="101"/>
      <c r="BX49" s="101"/>
      <c r="BY49" s="101"/>
      <c r="BZ49" s="101"/>
      <c r="CA49" s="101"/>
      <c r="CB49" s="101"/>
      <c r="CC49" s="101"/>
      <c r="CD49" s="101"/>
      <c r="CE49" s="101"/>
      <c r="CF49" s="101"/>
      <c r="CG49" s="101"/>
      <c r="CH49" s="101"/>
      <c r="CI49" s="101"/>
      <c r="CJ49" s="101"/>
      <c r="CK49" s="101"/>
      <c r="CL49" s="101"/>
      <c r="CM49" s="101"/>
      <c r="CN49" s="101"/>
      <c r="CO49" s="101"/>
      <c r="CP49" s="101"/>
      <c r="CQ49" s="101"/>
      <c r="CR49" s="101"/>
      <c r="CS49" s="101"/>
      <c r="CT49" s="101"/>
      <c r="CU49" s="101"/>
      <c r="CV49" s="101"/>
      <c r="CW49" s="101"/>
      <c r="CX49" s="101"/>
      <c r="CY49" s="101"/>
      <c r="CZ49" s="101"/>
      <c r="DA49" s="101"/>
      <c r="DB49" s="101"/>
      <c r="DC49" s="101"/>
      <c r="DD49" s="101"/>
      <c r="DE49" s="101"/>
      <c r="DF49" s="101"/>
      <c r="DG49" s="101"/>
      <c r="DH49" s="101"/>
      <c r="DI49" s="101"/>
      <c r="DJ49" s="101"/>
      <c r="DK49" s="101"/>
      <c r="DL49" s="101"/>
      <c r="DM49" s="101"/>
      <c r="DN49" s="101"/>
      <c r="DO49" s="101"/>
      <c r="DP49" s="101"/>
      <c r="DQ49" s="101"/>
      <c r="DR49" s="101"/>
      <c r="DS49" s="101"/>
      <c r="DT49" s="101"/>
      <c r="DU49" s="101"/>
      <c r="DV49" s="101"/>
      <c r="DW49" s="101"/>
      <c r="DX49" s="101"/>
      <c r="DY49" s="101"/>
      <c r="DZ49" s="101"/>
      <c r="EA49" s="101"/>
      <c r="EB49" s="101"/>
      <c r="EC49" s="101"/>
      <c r="ED49" s="101"/>
      <c r="EE49" s="101"/>
      <c r="EF49" s="101"/>
      <c r="EG49" s="101"/>
      <c r="EH49" s="101"/>
      <c r="EI49" s="101"/>
      <c r="EJ49" s="101"/>
      <c r="EK49" s="101"/>
      <c r="EL49" s="101"/>
      <c r="EM49" s="101"/>
      <c r="EN49" s="101"/>
      <c r="EO49" s="101"/>
      <c r="EP49" s="101"/>
      <c r="EQ49" s="101"/>
      <c r="ER49" s="101"/>
      <c r="ES49" s="101"/>
      <c r="ET49" s="101"/>
      <c r="EU49" s="101"/>
      <c r="EV49" s="101"/>
      <c r="EW49" s="101"/>
      <c r="EX49" s="101"/>
      <c r="EY49" s="101"/>
      <c r="EZ49" s="101"/>
    </row>
    <row r="50" spans="1:156" ht="30" customHeight="1" x14ac:dyDescent="0.25">
      <c r="A50" s="169" t="s">
        <v>606</v>
      </c>
      <c r="B50" s="129">
        <v>48</v>
      </c>
      <c r="C50" s="215" t="s">
        <v>162</v>
      </c>
      <c r="D50" s="167" t="s">
        <v>252</v>
      </c>
      <c r="E50" s="129" t="s">
        <v>616</v>
      </c>
      <c r="F50" s="124">
        <f t="shared" si="9"/>
        <v>2</v>
      </c>
      <c r="G50" s="196">
        <v>74</v>
      </c>
      <c r="H50" s="196">
        <v>6</v>
      </c>
      <c r="I50" s="181">
        <v>6</v>
      </c>
      <c r="J50" s="138">
        <f t="shared" si="10"/>
        <v>2</v>
      </c>
      <c r="K50" s="132">
        <v>96.825396825396822</v>
      </c>
      <c r="L50" s="138">
        <f t="shared" si="11"/>
        <v>4</v>
      </c>
      <c r="M50" s="126">
        <v>2</v>
      </c>
      <c r="N50" s="126">
        <v>2</v>
      </c>
      <c r="O50" s="126">
        <v>2</v>
      </c>
      <c r="P50" s="124">
        <f t="shared" si="12"/>
        <v>6</v>
      </c>
      <c r="Q50" s="229">
        <v>70</v>
      </c>
      <c r="R50" s="229">
        <v>70</v>
      </c>
      <c r="S50" s="139">
        <f t="shared" si="13"/>
        <v>100</v>
      </c>
      <c r="T50" s="138">
        <f t="shared" si="14"/>
        <v>4</v>
      </c>
      <c r="U50" s="196">
        <v>59</v>
      </c>
      <c r="V50" s="196">
        <v>100</v>
      </c>
      <c r="W50" s="124">
        <f t="shared" si="15"/>
        <v>2</v>
      </c>
      <c r="X50" s="211">
        <v>42</v>
      </c>
      <c r="Y50" s="211">
        <v>4</v>
      </c>
      <c r="Z50" s="128">
        <f t="shared" si="16"/>
        <v>20</v>
      </c>
      <c r="AA50" s="128">
        <f t="shared" si="17"/>
        <v>100</v>
      </c>
      <c r="AB50" s="101"/>
      <c r="AC50" s="101"/>
      <c r="AD50" s="101"/>
      <c r="AE50" s="101"/>
      <c r="AF50" s="101"/>
      <c r="AG50" s="101"/>
      <c r="AH50" s="101"/>
      <c r="AI50" s="101"/>
      <c r="AJ50" s="101"/>
      <c r="AK50" s="101"/>
      <c r="AL50" s="101"/>
      <c r="AM50" s="101"/>
      <c r="AN50" s="101"/>
      <c r="AO50" s="101"/>
      <c r="AP50" s="101"/>
      <c r="AQ50" s="101"/>
      <c r="AR50" s="101"/>
      <c r="AS50" s="101"/>
      <c r="AT50" s="101"/>
      <c r="AU50" s="101"/>
      <c r="AV50" s="101"/>
      <c r="AW50" s="101"/>
      <c r="AX50" s="101"/>
      <c r="AY50" s="101"/>
      <c r="AZ50" s="101"/>
      <c r="BA50" s="101"/>
      <c r="BB50" s="101"/>
      <c r="BC50" s="101"/>
      <c r="BD50" s="101"/>
      <c r="BE50" s="101"/>
      <c r="BF50" s="101"/>
      <c r="BG50" s="101"/>
      <c r="BH50" s="101"/>
      <c r="BI50" s="101"/>
      <c r="BJ50" s="101"/>
      <c r="BK50" s="101"/>
      <c r="BL50" s="101"/>
      <c r="BM50" s="101"/>
      <c r="BN50" s="101"/>
      <c r="BO50" s="101"/>
      <c r="BP50" s="101"/>
      <c r="BQ50" s="101"/>
      <c r="BR50" s="101"/>
      <c r="BS50" s="101"/>
      <c r="BT50" s="101"/>
      <c r="BU50" s="101"/>
      <c r="BV50" s="101"/>
      <c r="BW50" s="101"/>
      <c r="BX50" s="101"/>
      <c r="BY50" s="101"/>
      <c r="BZ50" s="101"/>
      <c r="CA50" s="101"/>
      <c r="CB50" s="101"/>
      <c r="CC50" s="101"/>
      <c r="CD50" s="101"/>
      <c r="CE50" s="101"/>
      <c r="CF50" s="101"/>
      <c r="CG50" s="101"/>
      <c r="CH50" s="101"/>
      <c r="CI50" s="101"/>
      <c r="CJ50" s="101"/>
      <c r="CK50" s="101"/>
      <c r="CL50" s="101"/>
      <c r="CM50" s="101"/>
      <c r="CN50" s="101"/>
      <c r="CO50" s="101"/>
      <c r="CP50" s="101"/>
      <c r="CQ50" s="101"/>
      <c r="CR50" s="101"/>
      <c r="CS50" s="101"/>
      <c r="CT50" s="101"/>
      <c r="CU50" s="101"/>
      <c r="CV50" s="101"/>
      <c r="CW50" s="101"/>
      <c r="CX50" s="101"/>
      <c r="CY50" s="101"/>
      <c r="CZ50" s="101"/>
      <c r="DA50" s="101"/>
      <c r="DB50" s="101"/>
      <c r="DC50" s="101"/>
      <c r="DD50" s="101"/>
      <c r="DE50" s="101"/>
      <c r="DF50" s="101"/>
      <c r="DG50" s="101"/>
      <c r="DH50" s="101"/>
      <c r="DI50" s="101"/>
      <c r="DJ50" s="101"/>
      <c r="DK50" s="101"/>
      <c r="DL50" s="101"/>
      <c r="DM50" s="101"/>
      <c r="DN50" s="101"/>
      <c r="DO50" s="101"/>
      <c r="DP50" s="101"/>
      <c r="DQ50" s="101"/>
      <c r="DR50" s="101"/>
      <c r="DS50" s="101"/>
      <c r="DT50" s="101"/>
      <c r="DU50" s="101"/>
      <c r="DV50" s="101"/>
      <c r="DW50" s="101"/>
      <c r="DX50" s="101"/>
      <c r="DY50" s="101"/>
      <c r="DZ50" s="101"/>
      <c r="EA50" s="101"/>
      <c r="EB50" s="101"/>
      <c r="EC50" s="101"/>
      <c r="ED50" s="101"/>
      <c r="EE50" s="101"/>
      <c r="EF50" s="101"/>
      <c r="EG50" s="101"/>
      <c r="EH50" s="101"/>
      <c r="EI50" s="101"/>
      <c r="EJ50" s="101"/>
      <c r="EK50" s="101"/>
      <c r="EL50" s="101"/>
      <c r="EM50" s="101"/>
      <c r="EN50" s="101"/>
      <c r="EO50" s="101"/>
      <c r="EP50" s="101"/>
      <c r="EQ50" s="101"/>
      <c r="ER50" s="101"/>
      <c r="ES50" s="101"/>
      <c r="ET50" s="101"/>
      <c r="EU50" s="101"/>
      <c r="EV50" s="101"/>
      <c r="EW50" s="101"/>
      <c r="EX50" s="101"/>
      <c r="EY50" s="101"/>
      <c r="EZ50" s="101"/>
    </row>
    <row r="51" spans="1:156" ht="30" customHeight="1" x14ac:dyDescent="0.25">
      <c r="A51" s="169" t="s">
        <v>606</v>
      </c>
      <c r="B51" s="129">
        <v>49</v>
      </c>
      <c r="C51" s="167" t="s">
        <v>156</v>
      </c>
      <c r="D51" s="167" t="s">
        <v>312</v>
      </c>
      <c r="E51" s="129" t="s">
        <v>616</v>
      </c>
      <c r="F51" s="124">
        <f t="shared" si="9"/>
        <v>2</v>
      </c>
      <c r="G51" s="196">
        <v>160</v>
      </c>
      <c r="H51" s="196">
        <v>9</v>
      </c>
      <c r="I51" s="181">
        <v>9</v>
      </c>
      <c r="J51" s="138">
        <f t="shared" si="10"/>
        <v>2</v>
      </c>
      <c r="K51" s="132">
        <v>95.238095238095227</v>
      </c>
      <c r="L51" s="138">
        <f t="shared" si="11"/>
        <v>4</v>
      </c>
      <c r="M51" s="126">
        <v>2</v>
      </c>
      <c r="N51" s="126">
        <v>2</v>
      </c>
      <c r="O51" s="126">
        <v>2</v>
      </c>
      <c r="P51" s="124">
        <f t="shared" si="12"/>
        <v>6</v>
      </c>
      <c r="Q51" s="229">
        <v>157</v>
      </c>
      <c r="R51" s="229">
        <v>156</v>
      </c>
      <c r="S51" s="139">
        <f t="shared" si="13"/>
        <v>99</v>
      </c>
      <c r="T51" s="138">
        <f t="shared" si="14"/>
        <v>4</v>
      </c>
      <c r="U51" s="196">
        <v>150</v>
      </c>
      <c r="V51" s="196">
        <v>100</v>
      </c>
      <c r="W51" s="124">
        <f t="shared" si="15"/>
        <v>2</v>
      </c>
      <c r="X51" s="211">
        <v>532</v>
      </c>
      <c r="Y51" s="211">
        <v>80</v>
      </c>
      <c r="Z51" s="128">
        <f t="shared" si="16"/>
        <v>20</v>
      </c>
      <c r="AA51" s="128">
        <f t="shared" si="17"/>
        <v>100</v>
      </c>
      <c r="AB51" s="101"/>
      <c r="AC51" s="101"/>
      <c r="AD51" s="101"/>
      <c r="AE51" s="101"/>
      <c r="AF51" s="101"/>
      <c r="AG51" s="101"/>
      <c r="AH51" s="101"/>
      <c r="AI51" s="101"/>
      <c r="AJ51" s="101"/>
      <c r="AK51" s="101"/>
      <c r="AL51" s="101"/>
      <c r="AM51" s="101"/>
      <c r="AN51" s="101"/>
      <c r="AO51" s="101"/>
      <c r="AP51" s="101"/>
      <c r="AQ51" s="101"/>
      <c r="AR51" s="101"/>
      <c r="AS51" s="101"/>
      <c r="AT51" s="101"/>
      <c r="AU51" s="101"/>
      <c r="AV51" s="101"/>
      <c r="AW51" s="101"/>
      <c r="AX51" s="101"/>
      <c r="AY51" s="101"/>
      <c r="AZ51" s="101"/>
      <c r="BA51" s="101"/>
      <c r="BB51" s="101"/>
      <c r="BC51" s="101"/>
      <c r="BD51" s="101"/>
      <c r="BE51" s="101"/>
      <c r="BF51" s="101"/>
      <c r="BG51" s="101"/>
      <c r="BH51" s="101"/>
      <c r="BI51" s="101"/>
      <c r="BJ51" s="101"/>
      <c r="BK51" s="101"/>
      <c r="BL51" s="101"/>
      <c r="BM51" s="101"/>
      <c r="BN51" s="101"/>
      <c r="BO51" s="101"/>
      <c r="BP51" s="101"/>
      <c r="BQ51" s="101"/>
      <c r="BR51" s="101"/>
      <c r="BS51" s="101"/>
      <c r="BT51" s="101"/>
      <c r="BU51" s="101"/>
      <c r="BV51" s="101"/>
      <c r="BW51" s="101"/>
      <c r="BX51" s="101"/>
      <c r="BY51" s="101"/>
      <c r="BZ51" s="101"/>
      <c r="CA51" s="101"/>
      <c r="CB51" s="101"/>
      <c r="CC51" s="101"/>
      <c r="CD51" s="101"/>
      <c r="CE51" s="101"/>
      <c r="CF51" s="101"/>
      <c r="CG51" s="101"/>
      <c r="CH51" s="101"/>
      <c r="CI51" s="101"/>
      <c r="CJ51" s="101"/>
      <c r="CK51" s="101"/>
      <c r="CL51" s="101"/>
      <c r="CM51" s="101"/>
      <c r="CN51" s="101"/>
      <c r="CO51" s="101"/>
      <c r="CP51" s="101"/>
      <c r="CQ51" s="101"/>
      <c r="CR51" s="101"/>
      <c r="CS51" s="101"/>
      <c r="CT51" s="101"/>
      <c r="CU51" s="101"/>
      <c r="CV51" s="101"/>
      <c r="CW51" s="101"/>
      <c r="CX51" s="101"/>
      <c r="CY51" s="101"/>
      <c r="CZ51" s="101"/>
      <c r="DA51" s="101"/>
      <c r="DB51" s="101"/>
      <c r="DC51" s="101"/>
      <c r="DD51" s="101"/>
      <c r="DE51" s="101"/>
      <c r="DF51" s="101"/>
      <c r="DG51" s="101"/>
      <c r="DH51" s="101"/>
      <c r="DI51" s="101"/>
      <c r="DJ51" s="101"/>
      <c r="DK51" s="101"/>
      <c r="DL51" s="101"/>
      <c r="DM51" s="101"/>
      <c r="DN51" s="101"/>
      <c r="DO51" s="101"/>
      <c r="DP51" s="101"/>
      <c r="DQ51" s="101"/>
      <c r="DR51" s="101"/>
      <c r="DS51" s="101"/>
      <c r="DT51" s="101"/>
      <c r="DU51" s="101"/>
      <c r="DV51" s="101"/>
      <c r="DW51" s="101"/>
      <c r="DX51" s="101"/>
      <c r="DY51" s="101"/>
      <c r="DZ51" s="101"/>
      <c r="EA51" s="101"/>
      <c r="EB51" s="101"/>
      <c r="EC51" s="101"/>
      <c r="ED51" s="101"/>
      <c r="EE51" s="101"/>
      <c r="EF51" s="101"/>
      <c r="EG51" s="101"/>
      <c r="EH51" s="101"/>
      <c r="EI51" s="101"/>
      <c r="EJ51" s="101"/>
      <c r="EK51" s="101"/>
      <c r="EL51" s="101"/>
      <c r="EM51" s="101"/>
      <c r="EN51" s="101"/>
      <c r="EO51" s="101"/>
      <c r="EP51" s="101"/>
      <c r="EQ51" s="101"/>
      <c r="ER51" s="101"/>
      <c r="ES51" s="101"/>
      <c r="ET51" s="101"/>
      <c r="EU51" s="101"/>
      <c r="EV51" s="101"/>
      <c r="EW51" s="101"/>
      <c r="EX51" s="101"/>
      <c r="EY51" s="101"/>
      <c r="EZ51" s="101"/>
    </row>
    <row r="52" spans="1:156" ht="30" customHeight="1" x14ac:dyDescent="0.25">
      <c r="A52" s="169" t="s">
        <v>606</v>
      </c>
      <c r="B52" s="129">
        <v>50</v>
      </c>
      <c r="C52" s="167" t="s">
        <v>159</v>
      </c>
      <c r="D52" s="167" t="s">
        <v>315</v>
      </c>
      <c r="E52" s="129" t="s">
        <v>616</v>
      </c>
      <c r="F52" s="124">
        <f t="shared" si="9"/>
        <v>2</v>
      </c>
      <c r="G52" s="196">
        <v>54</v>
      </c>
      <c r="H52" s="196">
        <v>4</v>
      </c>
      <c r="I52" s="181">
        <v>4</v>
      </c>
      <c r="J52" s="138">
        <f t="shared" si="10"/>
        <v>2</v>
      </c>
      <c r="K52" s="132">
        <v>93.650793650793645</v>
      </c>
      <c r="L52" s="138">
        <f t="shared" si="11"/>
        <v>4</v>
      </c>
      <c r="M52" s="126">
        <v>2</v>
      </c>
      <c r="N52" s="126">
        <v>2</v>
      </c>
      <c r="O52" s="126">
        <v>2</v>
      </c>
      <c r="P52" s="124">
        <f t="shared" si="12"/>
        <v>6</v>
      </c>
      <c r="Q52" s="229">
        <v>53</v>
      </c>
      <c r="R52" s="229">
        <v>53</v>
      </c>
      <c r="S52" s="139">
        <f t="shared" si="13"/>
        <v>100</v>
      </c>
      <c r="T52" s="138">
        <f t="shared" si="14"/>
        <v>4</v>
      </c>
      <c r="U52" s="196">
        <v>56</v>
      </c>
      <c r="V52" s="196">
        <v>100</v>
      </c>
      <c r="W52" s="124">
        <f t="shared" si="15"/>
        <v>2</v>
      </c>
      <c r="X52" s="211">
        <v>259</v>
      </c>
      <c r="Y52" s="211">
        <v>8</v>
      </c>
      <c r="Z52" s="128">
        <f t="shared" si="16"/>
        <v>20</v>
      </c>
      <c r="AA52" s="128">
        <f t="shared" si="17"/>
        <v>100</v>
      </c>
      <c r="AB52" s="101"/>
      <c r="AC52" s="101"/>
      <c r="AD52" s="101"/>
      <c r="AE52" s="101"/>
      <c r="AF52" s="101"/>
      <c r="AG52" s="101"/>
      <c r="AH52" s="101"/>
      <c r="AI52" s="101"/>
      <c r="AJ52" s="101"/>
      <c r="AK52" s="101"/>
      <c r="AL52" s="101"/>
      <c r="AM52" s="101"/>
      <c r="AN52" s="101"/>
      <c r="AO52" s="101"/>
      <c r="AP52" s="101"/>
      <c r="AQ52" s="101"/>
      <c r="AR52" s="101"/>
      <c r="AS52" s="101"/>
      <c r="AT52" s="101"/>
      <c r="AU52" s="101"/>
      <c r="AV52" s="101"/>
      <c r="AW52" s="101"/>
      <c r="AX52" s="101"/>
      <c r="AY52" s="101"/>
      <c r="AZ52" s="101"/>
      <c r="BA52" s="101"/>
      <c r="BB52" s="101"/>
      <c r="BC52" s="101"/>
      <c r="BD52" s="101"/>
      <c r="BE52" s="101"/>
      <c r="BF52" s="101"/>
      <c r="BG52" s="101"/>
      <c r="BH52" s="101"/>
      <c r="BI52" s="101"/>
      <c r="BJ52" s="101"/>
      <c r="BK52" s="101"/>
      <c r="BL52" s="101"/>
      <c r="BM52" s="101"/>
      <c r="BN52" s="101"/>
      <c r="BO52" s="101"/>
      <c r="BP52" s="101"/>
      <c r="BQ52" s="101"/>
      <c r="BR52" s="101"/>
      <c r="BS52" s="101"/>
      <c r="BT52" s="101"/>
      <c r="BU52" s="101"/>
      <c r="BV52" s="101"/>
      <c r="BW52" s="101"/>
      <c r="BX52" s="101"/>
      <c r="BY52" s="101"/>
      <c r="BZ52" s="101"/>
      <c r="CA52" s="101"/>
      <c r="CB52" s="101"/>
      <c r="CC52" s="101"/>
      <c r="CD52" s="101"/>
      <c r="CE52" s="101"/>
      <c r="CF52" s="101"/>
      <c r="CG52" s="101"/>
      <c r="CH52" s="101"/>
      <c r="CI52" s="101"/>
      <c r="CJ52" s="101"/>
      <c r="CK52" s="101"/>
      <c r="CL52" s="101"/>
      <c r="CM52" s="101"/>
      <c r="CN52" s="101"/>
      <c r="CO52" s="101"/>
      <c r="CP52" s="101"/>
      <c r="CQ52" s="101"/>
      <c r="CR52" s="101"/>
      <c r="CS52" s="101"/>
      <c r="CT52" s="101"/>
      <c r="CU52" s="101"/>
      <c r="CV52" s="101"/>
      <c r="CW52" s="101"/>
      <c r="CX52" s="101"/>
      <c r="CY52" s="101"/>
      <c r="CZ52" s="101"/>
      <c r="DA52" s="101"/>
      <c r="DB52" s="101"/>
      <c r="DC52" s="101"/>
      <c r="DD52" s="101"/>
      <c r="DE52" s="101"/>
      <c r="DF52" s="101"/>
      <c r="DG52" s="101"/>
      <c r="DH52" s="101"/>
      <c r="DI52" s="101"/>
      <c r="DJ52" s="101"/>
      <c r="DK52" s="101"/>
      <c r="DL52" s="101"/>
      <c r="DM52" s="101"/>
      <c r="DN52" s="101"/>
      <c r="DO52" s="101"/>
      <c r="DP52" s="101"/>
      <c r="DQ52" s="101"/>
      <c r="DR52" s="101"/>
      <c r="DS52" s="101"/>
      <c r="DT52" s="101"/>
      <c r="DU52" s="101"/>
      <c r="DV52" s="101"/>
      <c r="DW52" s="101"/>
      <c r="DX52" s="101"/>
      <c r="DY52" s="101"/>
      <c r="DZ52" s="101"/>
      <c r="EA52" s="101"/>
      <c r="EB52" s="101"/>
      <c r="EC52" s="101"/>
      <c r="ED52" s="101"/>
      <c r="EE52" s="101"/>
      <c r="EF52" s="101"/>
      <c r="EG52" s="101"/>
      <c r="EH52" s="101"/>
      <c r="EI52" s="101"/>
      <c r="EJ52" s="101"/>
      <c r="EK52" s="101"/>
      <c r="EL52" s="101"/>
      <c r="EM52" s="101"/>
      <c r="EN52" s="101"/>
      <c r="EO52" s="101"/>
      <c r="EP52" s="101"/>
      <c r="EQ52" s="101"/>
      <c r="ER52" s="101"/>
      <c r="ES52" s="101"/>
      <c r="ET52" s="101"/>
      <c r="EU52" s="101"/>
      <c r="EV52" s="101"/>
      <c r="EW52" s="101"/>
      <c r="EX52" s="101"/>
      <c r="EY52" s="101"/>
      <c r="EZ52" s="101"/>
    </row>
    <row r="53" spans="1:156" s="5" customFormat="1" ht="30" customHeight="1" x14ac:dyDescent="0.25">
      <c r="A53" s="169" t="s">
        <v>606</v>
      </c>
      <c r="B53" s="129">
        <v>51</v>
      </c>
      <c r="C53" s="167" t="s">
        <v>161</v>
      </c>
      <c r="D53" s="167" t="s">
        <v>226</v>
      </c>
      <c r="E53" s="129" t="s">
        <v>616</v>
      </c>
      <c r="F53" s="124">
        <f t="shared" si="9"/>
        <v>2</v>
      </c>
      <c r="G53" s="196">
        <v>119</v>
      </c>
      <c r="H53" s="196">
        <v>6</v>
      </c>
      <c r="I53" s="147">
        <v>6</v>
      </c>
      <c r="J53" s="138">
        <f t="shared" si="10"/>
        <v>2</v>
      </c>
      <c r="K53" s="132">
        <v>92.063492063492063</v>
      </c>
      <c r="L53" s="138">
        <f t="shared" si="11"/>
        <v>4</v>
      </c>
      <c r="M53" s="126">
        <v>2</v>
      </c>
      <c r="N53" s="126">
        <v>2</v>
      </c>
      <c r="O53" s="126">
        <v>2</v>
      </c>
      <c r="P53" s="124">
        <f t="shared" si="12"/>
        <v>6</v>
      </c>
      <c r="Q53" s="229">
        <v>119</v>
      </c>
      <c r="R53" s="229">
        <v>117</v>
      </c>
      <c r="S53" s="139">
        <f t="shared" si="13"/>
        <v>98</v>
      </c>
      <c r="T53" s="138">
        <f t="shared" si="14"/>
        <v>4</v>
      </c>
      <c r="U53" s="196">
        <v>141</v>
      </c>
      <c r="V53" s="196">
        <v>100</v>
      </c>
      <c r="W53" s="124">
        <f t="shared" si="15"/>
        <v>2</v>
      </c>
      <c r="X53" s="211">
        <v>299</v>
      </c>
      <c r="Y53" s="211">
        <v>20</v>
      </c>
      <c r="Z53" s="128">
        <f t="shared" si="16"/>
        <v>20</v>
      </c>
      <c r="AA53" s="128">
        <f t="shared" si="17"/>
        <v>100</v>
      </c>
      <c r="AB53" s="101"/>
      <c r="AC53" s="101"/>
      <c r="AD53" s="101"/>
      <c r="AE53" s="101"/>
      <c r="AF53" s="101"/>
      <c r="AG53" s="101"/>
      <c r="AH53" s="101"/>
      <c r="AI53" s="101"/>
      <c r="AJ53" s="101"/>
      <c r="AK53" s="101"/>
      <c r="AL53" s="101"/>
      <c r="AM53" s="101"/>
      <c r="AN53" s="101"/>
      <c r="AO53" s="101"/>
      <c r="AP53" s="101"/>
      <c r="AQ53" s="101"/>
      <c r="AR53" s="101"/>
      <c r="AS53" s="101"/>
      <c r="AT53" s="101"/>
      <c r="AU53" s="101"/>
      <c r="AV53" s="101"/>
      <c r="AW53" s="101"/>
      <c r="AX53" s="101"/>
      <c r="AY53" s="101"/>
      <c r="AZ53" s="101"/>
      <c r="BA53" s="101"/>
      <c r="BB53" s="101"/>
      <c r="BC53" s="101"/>
      <c r="BD53" s="101"/>
      <c r="BE53" s="101"/>
      <c r="BF53" s="101"/>
      <c r="BG53" s="101"/>
      <c r="BH53" s="101"/>
      <c r="BI53" s="101"/>
      <c r="BJ53" s="101"/>
      <c r="BK53" s="101"/>
      <c r="BL53" s="101"/>
      <c r="BM53" s="101"/>
      <c r="BN53" s="101"/>
      <c r="BO53" s="101"/>
      <c r="BP53" s="101"/>
      <c r="BQ53" s="101"/>
      <c r="BR53" s="101"/>
      <c r="BS53" s="101"/>
      <c r="BT53" s="101"/>
      <c r="BU53" s="101"/>
      <c r="BV53" s="101"/>
      <c r="BW53" s="101"/>
      <c r="BX53" s="101"/>
      <c r="BY53" s="101"/>
      <c r="BZ53" s="101"/>
      <c r="CA53" s="101"/>
      <c r="CB53" s="101"/>
      <c r="CC53" s="101"/>
      <c r="CD53" s="101"/>
      <c r="CE53" s="101"/>
      <c r="CF53" s="101"/>
      <c r="CG53" s="101"/>
      <c r="CH53" s="101"/>
      <c r="CI53" s="101"/>
      <c r="CJ53" s="101"/>
      <c r="CK53" s="101"/>
      <c r="CL53" s="101"/>
      <c r="CM53" s="101"/>
      <c r="CN53" s="101"/>
      <c r="CO53" s="101"/>
      <c r="CP53" s="101"/>
      <c r="CQ53" s="101"/>
      <c r="CR53" s="101"/>
      <c r="CS53" s="101"/>
      <c r="CT53" s="101"/>
      <c r="CU53" s="101"/>
      <c r="CV53" s="101"/>
      <c r="CW53" s="101"/>
      <c r="CX53" s="101"/>
      <c r="CY53" s="101"/>
      <c r="CZ53" s="101"/>
      <c r="DA53" s="101"/>
      <c r="DB53" s="101"/>
      <c r="DC53" s="101"/>
      <c r="DD53" s="101"/>
      <c r="DE53" s="101"/>
      <c r="DF53" s="101"/>
      <c r="DG53" s="101"/>
      <c r="DH53" s="101"/>
      <c r="DI53" s="101"/>
      <c r="DJ53" s="101"/>
      <c r="DK53" s="101"/>
      <c r="DL53" s="101"/>
      <c r="DM53" s="101"/>
      <c r="DN53" s="101"/>
      <c r="DO53" s="101"/>
      <c r="DP53" s="101"/>
      <c r="DQ53" s="101"/>
      <c r="DR53" s="101"/>
      <c r="DS53" s="101"/>
      <c r="DT53" s="101"/>
      <c r="DU53" s="101"/>
      <c r="DV53" s="101"/>
      <c r="DW53" s="101"/>
      <c r="DX53" s="101"/>
      <c r="DY53" s="101"/>
      <c r="DZ53" s="101"/>
      <c r="EA53" s="101"/>
      <c r="EB53" s="101"/>
      <c r="EC53" s="101"/>
      <c r="ED53" s="101"/>
      <c r="EE53" s="101"/>
      <c r="EF53" s="101"/>
      <c r="EG53" s="101"/>
      <c r="EH53" s="101"/>
      <c r="EI53" s="101"/>
      <c r="EJ53" s="101"/>
      <c r="EK53" s="101"/>
      <c r="EL53" s="101"/>
      <c r="EM53" s="101"/>
      <c r="EN53" s="101"/>
      <c r="EO53" s="101"/>
      <c r="EP53" s="101"/>
      <c r="EQ53" s="101"/>
      <c r="ER53" s="101"/>
      <c r="ES53" s="101"/>
      <c r="ET53" s="101"/>
      <c r="EU53" s="101"/>
      <c r="EV53" s="101"/>
      <c r="EW53" s="101"/>
      <c r="EX53" s="101"/>
      <c r="EY53" s="101"/>
      <c r="EZ53" s="101"/>
    </row>
    <row r="54" spans="1:156" s="5" customFormat="1" ht="30" customHeight="1" x14ac:dyDescent="0.25">
      <c r="A54" s="169" t="s">
        <v>606</v>
      </c>
      <c r="B54" s="129">
        <v>52</v>
      </c>
      <c r="C54" s="167" t="s">
        <v>158</v>
      </c>
      <c r="D54" s="167" t="s">
        <v>317</v>
      </c>
      <c r="E54" s="129" t="s">
        <v>616</v>
      </c>
      <c r="F54" s="124">
        <f t="shared" si="9"/>
        <v>2</v>
      </c>
      <c r="G54" s="196">
        <v>212</v>
      </c>
      <c r="H54" s="196">
        <v>11</v>
      </c>
      <c r="I54" s="147">
        <v>11</v>
      </c>
      <c r="J54" s="138">
        <f t="shared" si="10"/>
        <v>2</v>
      </c>
      <c r="K54" s="132">
        <v>90.476190476190482</v>
      </c>
      <c r="L54" s="138">
        <f t="shared" si="11"/>
        <v>4</v>
      </c>
      <c r="M54" s="126">
        <v>2</v>
      </c>
      <c r="N54" s="126">
        <v>2</v>
      </c>
      <c r="O54" s="126">
        <v>2</v>
      </c>
      <c r="P54" s="124">
        <f t="shared" si="12"/>
        <v>6</v>
      </c>
      <c r="Q54" s="229">
        <v>208</v>
      </c>
      <c r="R54" s="229">
        <v>208</v>
      </c>
      <c r="S54" s="139">
        <f t="shared" si="13"/>
        <v>100</v>
      </c>
      <c r="T54" s="138">
        <f t="shared" si="14"/>
        <v>4</v>
      </c>
      <c r="U54" s="196">
        <v>203</v>
      </c>
      <c r="V54" s="196">
        <v>100</v>
      </c>
      <c r="W54" s="124">
        <f t="shared" si="15"/>
        <v>2</v>
      </c>
      <c r="X54" s="211">
        <v>246</v>
      </c>
      <c r="Y54" s="211">
        <v>29</v>
      </c>
      <c r="Z54" s="128">
        <f t="shared" si="16"/>
        <v>20</v>
      </c>
      <c r="AA54" s="128">
        <f t="shared" si="17"/>
        <v>100</v>
      </c>
      <c r="AB54" s="101"/>
      <c r="AC54" s="101"/>
      <c r="AD54" s="101"/>
      <c r="AE54" s="101"/>
      <c r="AF54" s="101"/>
      <c r="AG54" s="101"/>
      <c r="AH54" s="101"/>
      <c r="AI54" s="101"/>
      <c r="AJ54" s="101"/>
      <c r="AK54" s="101"/>
      <c r="AL54" s="101"/>
      <c r="AM54" s="101"/>
      <c r="AN54" s="101"/>
      <c r="AO54" s="101"/>
      <c r="AP54" s="101"/>
      <c r="AQ54" s="101"/>
      <c r="AR54" s="101"/>
      <c r="AS54" s="101"/>
      <c r="AT54" s="101"/>
      <c r="AU54" s="101"/>
      <c r="AV54" s="101"/>
      <c r="AW54" s="101"/>
      <c r="AX54" s="101"/>
      <c r="AY54" s="101"/>
      <c r="AZ54" s="101"/>
      <c r="BA54" s="101"/>
      <c r="BB54" s="101"/>
      <c r="BC54" s="101"/>
      <c r="BD54" s="101"/>
      <c r="BE54" s="101"/>
      <c r="BF54" s="101"/>
      <c r="BG54" s="101"/>
      <c r="BH54" s="101"/>
      <c r="BI54" s="101"/>
      <c r="BJ54" s="101"/>
      <c r="BK54" s="101"/>
      <c r="BL54" s="101"/>
      <c r="BM54" s="101"/>
      <c r="BN54" s="101"/>
      <c r="BO54" s="101"/>
      <c r="BP54" s="101"/>
      <c r="BQ54" s="101"/>
      <c r="BR54" s="101"/>
      <c r="BS54" s="101"/>
      <c r="BT54" s="101"/>
      <c r="BU54" s="101"/>
      <c r="BV54" s="101"/>
      <c r="BW54" s="101"/>
      <c r="BX54" s="101"/>
      <c r="BY54" s="101"/>
      <c r="BZ54" s="101"/>
      <c r="CA54" s="101"/>
      <c r="CB54" s="101"/>
      <c r="CC54" s="101"/>
      <c r="CD54" s="101"/>
      <c r="CE54" s="101"/>
      <c r="CF54" s="101"/>
      <c r="CG54" s="101"/>
      <c r="CH54" s="101"/>
      <c r="CI54" s="101"/>
      <c r="CJ54" s="101"/>
      <c r="CK54" s="101"/>
      <c r="CL54" s="101"/>
      <c r="CM54" s="101"/>
      <c r="CN54" s="101"/>
      <c r="CO54" s="101"/>
      <c r="CP54" s="101"/>
      <c r="CQ54" s="101"/>
      <c r="CR54" s="101"/>
      <c r="CS54" s="101"/>
      <c r="CT54" s="101"/>
      <c r="CU54" s="101"/>
      <c r="CV54" s="101"/>
      <c r="CW54" s="101"/>
      <c r="CX54" s="101"/>
      <c r="CY54" s="101"/>
      <c r="CZ54" s="101"/>
      <c r="DA54" s="101"/>
      <c r="DB54" s="101"/>
      <c r="DC54" s="101"/>
      <c r="DD54" s="101"/>
      <c r="DE54" s="101"/>
      <c r="DF54" s="101"/>
      <c r="DG54" s="101"/>
      <c r="DH54" s="101"/>
      <c r="DI54" s="101"/>
      <c r="DJ54" s="101"/>
      <c r="DK54" s="101"/>
      <c r="DL54" s="101"/>
      <c r="DM54" s="101"/>
      <c r="DN54" s="101"/>
      <c r="DO54" s="101"/>
      <c r="DP54" s="101"/>
      <c r="DQ54" s="101"/>
      <c r="DR54" s="101"/>
      <c r="DS54" s="101"/>
      <c r="DT54" s="101"/>
      <c r="DU54" s="101"/>
      <c r="DV54" s="101"/>
      <c r="DW54" s="101"/>
      <c r="DX54" s="101"/>
      <c r="DY54" s="101"/>
      <c r="DZ54" s="101"/>
      <c r="EA54" s="101"/>
      <c r="EB54" s="101"/>
      <c r="EC54" s="101"/>
      <c r="ED54" s="101"/>
      <c r="EE54" s="101"/>
      <c r="EF54" s="101"/>
      <c r="EG54" s="101"/>
      <c r="EH54" s="101"/>
      <c r="EI54" s="101"/>
      <c r="EJ54" s="101"/>
      <c r="EK54" s="101"/>
      <c r="EL54" s="101"/>
      <c r="EM54" s="101"/>
      <c r="EN54" s="101"/>
      <c r="EO54" s="101"/>
      <c r="EP54" s="101"/>
      <c r="EQ54" s="101"/>
      <c r="ER54" s="101"/>
      <c r="ES54" s="101"/>
      <c r="ET54" s="101"/>
      <c r="EU54" s="101"/>
      <c r="EV54" s="101"/>
      <c r="EW54" s="101"/>
      <c r="EX54" s="101"/>
      <c r="EY54" s="101"/>
      <c r="EZ54" s="101"/>
    </row>
    <row r="55" spans="1:156" s="5" customFormat="1" ht="30" customHeight="1" x14ac:dyDescent="0.25">
      <c r="A55" s="169" t="s">
        <v>606</v>
      </c>
      <c r="B55" s="129">
        <v>53</v>
      </c>
      <c r="C55" s="167" t="s">
        <v>160</v>
      </c>
      <c r="D55" s="167" t="s">
        <v>318</v>
      </c>
      <c r="E55" s="129" t="s">
        <v>616</v>
      </c>
      <c r="F55" s="124">
        <f t="shared" si="9"/>
        <v>2</v>
      </c>
      <c r="G55" s="196">
        <v>122</v>
      </c>
      <c r="H55" s="196">
        <v>6</v>
      </c>
      <c r="I55" s="147">
        <v>6</v>
      </c>
      <c r="J55" s="138">
        <f t="shared" si="10"/>
        <v>2</v>
      </c>
      <c r="K55" s="132">
        <v>95.238095238095227</v>
      </c>
      <c r="L55" s="138">
        <f t="shared" si="11"/>
        <v>4</v>
      </c>
      <c r="M55" s="126">
        <v>2</v>
      </c>
      <c r="N55" s="126">
        <v>2</v>
      </c>
      <c r="O55" s="126">
        <v>2</v>
      </c>
      <c r="P55" s="124">
        <f t="shared" si="12"/>
        <v>6</v>
      </c>
      <c r="Q55" s="229">
        <v>117</v>
      </c>
      <c r="R55" s="229">
        <v>112</v>
      </c>
      <c r="S55" s="139">
        <f t="shared" si="13"/>
        <v>96</v>
      </c>
      <c r="T55" s="138">
        <f t="shared" si="14"/>
        <v>4</v>
      </c>
      <c r="U55" s="196">
        <v>109</v>
      </c>
      <c r="V55" s="196">
        <v>100</v>
      </c>
      <c r="W55" s="124">
        <f t="shared" si="15"/>
        <v>2</v>
      </c>
      <c r="X55" s="211">
        <v>345</v>
      </c>
      <c r="Y55" s="211">
        <v>70</v>
      </c>
      <c r="Z55" s="128">
        <f t="shared" si="16"/>
        <v>20</v>
      </c>
      <c r="AA55" s="128">
        <f t="shared" si="17"/>
        <v>100</v>
      </c>
      <c r="AB55" s="101"/>
      <c r="AC55" s="101"/>
      <c r="AD55" s="101"/>
      <c r="AE55" s="101"/>
      <c r="AF55" s="101"/>
      <c r="AG55" s="101"/>
      <c r="AH55" s="101"/>
      <c r="AI55" s="101"/>
      <c r="AJ55" s="101"/>
      <c r="AK55" s="101"/>
      <c r="AL55" s="101"/>
      <c r="AM55" s="101"/>
      <c r="AN55" s="101"/>
      <c r="AO55" s="101"/>
      <c r="AP55" s="101"/>
      <c r="AQ55" s="101"/>
      <c r="AR55" s="101"/>
      <c r="AS55" s="101"/>
      <c r="AT55" s="101"/>
      <c r="AU55" s="101"/>
      <c r="AV55" s="101"/>
      <c r="AW55" s="101"/>
      <c r="AX55" s="101"/>
      <c r="AY55" s="101"/>
      <c r="AZ55" s="101"/>
      <c r="BA55" s="101"/>
      <c r="BB55" s="101"/>
      <c r="BC55" s="101"/>
      <c r="BD55" s="101"/>
      <c r="BE55" s="101"/>
      <c r="BF55" s="101"/>
      <c r="BG55" s="101"/>
      <c r="BH55" s="101"/>
      <c r="BI55" s="101"/>
      <c r="BJ55" s="101"/>
      <c r="BK55" s="101"/>
      <c r="BL55" s="101"/>
      <c r="BM55" s="101"/>
      <c r="BN55" s="101"/>
      <c r="BO55" s="101"/>
      <c r="BP55" s="101"/>
      <c r="BQ55" s="101"/>
      <c r="BR55" s="101"/>
      <c r="BS55" s="101"/>
      <c r="BT55" s="101"/>
      <c r="BU55" s="101"/>
      <c r="BV55" s="101"/>
      <c r="BW55" s="101"/>
      <c r="BX55" s="101"/>
      <c r="BY55" s="101"/>
      <c r="BZ55" s="101"/>
      <c r="CA55" s="101"/>
      <c r="CB55" s="101"/>
      <c r="CC55" s="101"/>
      <c r="CD55" s="101"/>
      <c r="CE55" s="101"/>
      <c r="CF55" s="101"/>
      <c r="CG55" s="101"/>
      <c r="CH55" s="101"/>
      <c r="CI55" s="101"/>
      <c r="CJ55" s="101"/>
      <c r="CK55" s="101"/>
      <c r="CL55" s="101"/>
      <c r="CM55" s="101"/>
      <c r="CN55" s="101"/>
      <c r="CO55" s="101"/>
      <c r="CP55" s="101"/>
      <c r="CQ55" s="101"/>
      <c r="CR55" s="101"/>
      <c r="CS55" s="101"/>
      <c r="CT55" s="101"/>
      <c r="CU55" s="101"/>
      <c r="CV55" s="101"/>
      <c r="CW55" s="101"/>
      <c r="CX55" s="101"/>
      <c r="CY55" s="101"/>
      <c r="CZ55" s="101"/>
      <c r="DA55" s="101"/>
      <c r="DB55" s="101"/>
      <c r="DC55" s="101"/>
      <c r="DD55" s="101"/>
      <c r="DE55" s="101"/>
      <c r="DF55" s="101"/>
      <c r="DG55" s="101"/>
      <c r="DH55" s="101"/>
      <c r="DI55" s="101"/>
      <c r="DJ55" s="101"/>
      <c r="DK55" s="101"/>
      <c r="DL55" s="101"/>
      <c r="DM55" s="101"/>
      <c r="DN55" s="101"/>
      <c r="DO55" s="101"/>
      <c r="DP55" s="101"/>
      <c r="DQ55" s="101"/>
      <c r="DR55" s="101"/>
      <c r="DS55" s="101"/>
      <c r="DT55" s="101"/>
      <c r="DU55" s="101"/>
      <c r="DV55" s="101"/>
      <c r="DW55" s="101"/>
      <c r="DX55" s="101"/>
      <c r="DY55" s="101"/>
      <c r="DZ55" s="101"/>
      <c r="EA55" s="101"/>
      <c r="EB55" s="101"/>
      <c r="EC55" s="101"/>
      <c r="ED55" s="101"/>
      <c r="EE55" s="101"/>
      <c r="EF55" s="101"/>
      <c r="EG55" s="101"/>
      <c r="EH55" s="101"/>
      <c r="EI55" s="101"/>
      <c r="EJ55" s="101"/>
      <c r="EK55" s="101"/>
      <c r="EL55" s="101"/>
      <c r="EM55" s="101"/>
      <c r="EN55" s="101"/>
      <c r="EO55" s="101"/>
      <c r="EP55" s="101"/>
      <c r="EQ55" s="101"/>
      <c r="ER55" s="101"/>
      <c r="ES55" s="101"/>
      <c r="ET55" s="101"/>
      <c r="EU55" s="101"/>
      <c r="EV55" s="101"/>
      <c r="EW55" s="101"/>
      <c r="EX55" s="101"/>
      <c r="EY55" s="101"/>
      <c r="EZ55" s="101"/>
    </row>
    <row r="56" spans="1:156" s="5" customFormat="1" ht="30" customHeight="1" x14ac:dyDescent="0.25">
      <c r="A56" s="169" t="s">
        <v>606</v>
      </c>
      <c r="B56" s="129">
        <v>54</v>
      </c>
      <c r="C56" s="167" t="s">
        <v>164</v>
      </c>
      <c r="D56" s="167" t="s">
        <v>316</v>
      </c>
      <c r="E56" s="129" t="s">
        <v>616</v>
      </c>
      <c r="F56" s="124">
        <f t="shared" si="9"/>
        <v>2</v>
      </c>
      <c r="G56" s="196">
        <v>5</v>
      </c>
      <c r="H56" s="196">
        <v>1</v>
      </c>
      <c r="I56" s="147">
        <v>1</v>
      </c>
      <c r="J56" s="138">
        <f t="shared" si="10"/>
        <v>2</v>
      </c>
      <c r="K56" s="132">
        <v>96.825396825396822</v>
      </c>
      <c r="L56" s="138">
        <f t="shared" si="11"/>
        <v>4</v>
      </c>
      <c r="M56" s="126">
        <v>2</v>
      </c>
      <c r="N56" s="126">
        <v>2</v>
      </c>
      <c r="O56" s="126">
        <v>2</v>
      </c>
      <c r="P56" s="124">
        <f t="shared" si="12"/>
        <v>6</v>
      </c>
      <c r="Q56" s="229">
        <v>2</v>
      </c>
      <c r="R56" s="229">
        <v>2</v>
      </c>
      <c r="S56" s="139">
        <f t="shared" si="13"/>
        <v>100</v>
      </c>
      <c r="T56" s="138">
        <f t="shared" si="14"/>
        <v>4</v>
      </c>
      <c r="U56" s="196">
        <v>4</v>
      </c>
      <c r="V56" s="196">
        <v>100</v>
      </c>
      <c r="W56" s="124">
        <f t="shared" si="15"/>
        <v>2</v>
      </c>
      <c r="X56" s="196">
        <v>46</v>
      </c>
      <c r="Y56" s="91">
        <v>0</v>
      </c>
      <c r="Z56" s="128">
        <f t="shared" si="16"/>
        <v>20</v>
      </c>
      <c r="AA56" s="128">
        <f t="shared" si="17"/>
        <v>100</v>
      </c>
      <c r="AB56" s="101"/>
      <c r="AC56" s="101"/>
      <c r="AD56" s="101"/>
      <c r="AE56" s="101"/>
      <c r="AF56" s="101"/>
      <c r="AG56" s="101"/>
      <c r="AH56" s="101"/>
      <c r="AI56" s="101"/>
      <c r="AJ56" s="101"/>
      <c r="AK56" s="101"/>
      <c r="AL56" s="101"/>
      <c r="AM56" s="101"/>
      <c r="AN56" s="101"/>
      <c r="AO56" s="101"/>
      <c r="AP56" s="101"/>
      <c r="AQ56" s="101"/>
      <c r="AR56" s="101"/>
      <c r="AS56" s="101"/>
      <c r="AT56" s="101"/>
      <c r="AU56" s="101"/>
      <c r="AV56" s="101"/>
      <c r="AW56" s="101"/>
      <c r="AX56" s="101"/>
      <c r="AY56" s="101"/>
      <c r="AZ56" s="101"/>
      <c r="BA56" s="101"/>
      <c r="BB56" s="101"/>
      <c r="BC56" s="101"/>
      <c r="BD56" s="101"/>
      <c r="BE56" s="101"/>
      <c r="BF56" s="101"/>
      <c r="BG56" s="101"/>
      <c r="BH56" s="101"/>
      <c r="BI56" s="101"/>
      <c r="BJ56" s="101"/>
      <c r="BK56" s="101"/>
      <c r="BL56" s="101"/>
      <c r="BM56" s="101"/>
      <c r="BN56" s="101"/>
      <c r="BO56" s="101"/>
      <c r="BP56" s="101"/>
      <c r="BQ56" s="101"/>
      <c r="BR56" s="101"/>
      <c r="BS56" s="101"/>
      <c r="BT56" s="101"/>
      <c r="BU56" s="101"/>
      <c r="BV56" s="101"/>
      <c r="BW56" s="101"/>
      <c r="BX56" s="101"/>
      <c r="BY56" s="101"/>
      <c r="BZ56" s="101"/>
      <c r="CA56" s="101"/>
      <c r="CB56" s="101"/>
      <c r="CC56" s="101"/>
      <c r="CD56" s="101"/>
      <c r="CE56" s="101"/>
      <c r="CF56" s="101"/>
      <c r="CG56" s="101"/>
      <c r="CH56" s="101"/>
      <c r="CI56" s="101"/>
      <c r="CJ56" s="101"/>
      <c r="CK56" s="101"/>
      <c r="CL56" s="101"/>
      <c r="CM56" s="101"/>
      <c r="CN56" s="101"/>
      <c r="CO56" s="101"/>
      <c r="CP56" s="101"/>
      <c r="CQ56" s="101"/>
      <c r="CR56" s="101"/>
      <c r="CS56" s="101"/>
      <c r="CT56" s="101"/>
      <c r="CU56" s="101"/>
      <c r="CV56" s="101"/>
      <c r="CW56" s="101"/>
      <c r="CX56" s="101"/>
      <c r="CY56" s="101"/>
      <c r="CZ56" s="101"/>
      <c r="DA56" s="101"/>
      <c r="DB56" s="101"/>
      <c r="DC56" s="101"/>
      <c r="DD56" s="101"/>
      <c r="DE56" s="101"/>
      <c r="DF56" s="101"/>
      <c r="DG56" s="101"/>
      <c r="DH56" s="101"/>
      <c r="DI56" s="101"/>
      <c r="DJ56" s="101"/>
      <c r="DK56" s="101"/>
      <c r="DL56" s="101"/>
      <c r="DM56" s="101"/>
      <c r="DN56" s="101"/>
      <c r="DO56" s="101"/>
      <c r="DP56" s="101"/>
      <c r="DQ56" s="101"/>
      <c r="DR56" s="101"/>
      <c r="DS56" s="101"/>
      <c r="DT56" s="101"/>
      <c r="DU56" s="101"/>
      <c r="DV56" s="101"/>
      <c r="DW56" s="101"/>
      <c r="DX56" s="101"/>
      <c r="DY56" s="101"/>
      <c r="DZ56" s="101"/>
      <c r="EA56" s="101"/>
      <c r="EB56" s="101"/>
      <c r="EC56" s="101"/>
      <c r="ED56" s="101"/>
      <c r="EE56" s="101"/>
      <c r="EF56" s="101"/>
      <c r="EG56" s="101"/>
      <c r="EH56" s="101"/>
      <c r="EI56" s="101"/>
      <c r="EJ56" s="101"/>
      <c r="EK56" s="101"/>
      <c r="EL56" s="101"/>
      <c r="EM56" s="101"/>
      <c r="EN56" s="101"/>
      <c r="EO56" s="101"/>
      <c r="EP56" s="101"/>
      <c r="EQ56" s="101"/>
      <c r="ER56" s="101"/>
      <c r="ES56" s="101"/>
      <c r="ET56" s="101"/>
      <c r="EU56" s="101"/>
      <c r="EV56" s="101"/>
      <c r="EW56" s="101"/>
      <c r="EX56" s="101"/>
      <c r="EY56" s="101"/>
      <c r="EZ56" s="101"/>
    </row>
    <row r="57" spans="1:156" s="5" customFormat="1" ht="30" customHeight="1" x14ac:dyDescent="0.25">
      <c r="A57" s="169" t="s">
        <v>607</v>
      </c>
      <c r="B57" s="129">
        <v>55</v>
      </c>
      <c r="C57" s="167" t="s">
        <v>227</v>
      </c>
      <c r="D57" s="171" t="s">
        <v>319</v>
      </c>
      <c r="E57" s="129" t="s">
        <v>616</v>
      </c>
      <c r="F57" s="124">
        <f t="shared" si="9"/>
        <v>2</v>
      </c>
      <c r="G57" s="212">
        <v>97</v>
      </c>
      <c r="H57" s="212">
        <v>6</v>
      </c>
      <c r="I57" s="144">
        <v>6</v>
      </c>
      <c r="J57" s="138">
        <f t="shared" si="10"/>
        <v>2</v>
      </c>
      <c r="K57" s="132">
        <v>100</v>
      </c>
      <c r="L57" s="138">
        <f t="shared" si="11"/>
        <v>4</v>
      </c>
      <c r="M57" s="126">
        <v>2</v>
      </c>
      <c r="N57" s="126">
        <v>2</v>
      </c>
      <c r="O57" s="126">
        <v>2</v>
      </c>
      <c r="P57" s="124">
        <f t="shared" si="12"/>
        <v>6</v>
      </c>
      <c r="Q57" s="229">
        <v>96</v>
      </c>
      <c r="R57" s="229">
        <v>96</v>
      </c>
      <c r="S57" s="139">
        <f t="shared" si="13"/>
        <v>100</v>
      </c>
      <c r="T57" s="138">
        <f t="shared" si="14"/>
        <v>4</v>
      </c>
      <c r="U57" s="196">
        <v>112</v>
      </c>
      <c r="V57" s="196">
        <v>100</v>
      </c>
      <c r="W57" s="124">
        <f t="shared" si="15"/>
        <v>2</v>
      </c>
      <c r="X57" s="91">
        <v>250</v>
      </c>
      <c r="Y57" s="91">
        <v>8</v>
      </c>
      <c r="Z57" s="128">
        <f t="shared" si="16"/>
        <v>20</v>
      </c>
      <c r="AA57" s="128">
        <f t="shared" si="17"/>
        <v>100</v>
      </c>
      <c r="AB57" s="101"/>
      <c r="AC57" s="101"/>
      <c r="AD57" s="101"/>
      <c r="AE57" s="101"/>
      <c r="AF57" s="101"/>
      <c r="AG57" s="101"/>
      <c r="AH57" s="101"/>
      <c r="AI57" s="101"/>
      <c r="AJ57" s="101"/>
      <c r="AK57" s="101"/>
      <c r="AL57" s="101"/>
      <c r="AM57" s="101"/>
      <c r="AN57" s="101"/>
      <c r="AO57" s="101"/>
      <c r="AP57" s="101"/>
      <c r="AQ57" s="101"/>
      <c r="AR57" s="101"/>
      <c r="AS57" s="101"/>
      <c r="AT57" s="101"/>
      <c r="AU57" s="101"/>
      <c r="AV57" s="101"/>
      <c r="AW57" s="101"/>
      <c r="AX57" s="101"/>
      <c r="AY57" s="101"/>
      <c r="AZ57" s="101"/>
      <c r="BA57" s="101"/>
      <c r="BB57" s="101"/>
      <c r="BC57" s="101"/>
      <c r="BD57" s="101"/>
      <c r="BE57" s="101"/>
      <c r="BF57" s="101"/>
      <c r="BG57" s="101"/>
      <c r="BH57" s="101"/>
      <c r="BI57" s="101"/>
      <c r="BJ57" s="101"/>
      <c r="BK57" s="101"/>
      <c r="BL57" s="101"/>
      <c r="BM57" s="101"/>
      <c r="BN57" s="101"/>
      <c r="BO57" s="101"/>
      <c r="BP57" s="101"/>
      <c r="BQ57" s="101"/>
      <c r="BR57" s="101"/>
      <c r="BS57" s="101"/>
      <c r="BT57" s="101"/>
      <c r="BU57" s="101"/>
      <c r="BV57" s="101"/>
      <c r="BW57" s="101"/>
      <c r="BX57" s="101"/>
      <c r="BY57" s="101"/>
      <c r="BZ57" s="101"/>
      <c r="CA57" s="101"/>
      <c r="CB57" s="101"/>
      <c r="CC57" s="101"/>
      <c r="CD57" s="101"/>
      <c r="CE57" s="101"/>
      <c r="CF57" s="101"/>
      <c r="CG57" s="101"/>
      <c r="CH57" s="101"/>
      <c r="CI57" s="101"/>
      <c r="CJ57" s="101"/>
      <c r="CK57" s="101"/>
      <c r="CL57" s="101"/>
      <c r="CM57" s="101"/>
      <c r="CN57" s="101"/>
      <c r="CO57" s="101"/>
      <c r="CP57" s="101"/>
      <c r="CQ57" s="101"/>
      <c r="CR57" s="101"/>
      <c r="CS57" s="101"/>
      <c r="CT57" s="101"/>
      <c r="CU57" s="101"/>
      <c r="CV57" s="101"/>
      <c r="CW57" s="101"/>
      <c r="CX57" s="101"/>
      <c r="CY57" s="101"/>
      <c r="CZ57" s="101"/>
      <c r="DA57" s="101"/>
      <c r="DB57" s="101"/>
      <c r="DC57" s="101"/>
      <c r="DD57" s="101"/>
      <c r="DE57" s="101"/>
      <c r="DF57" s="101"/>
      <c r="DG57" s="101"/>
      <c r="DH57" s="101"/>
      <c r="DI57" s="101"/>
      <c r="DJ57" s="101"/>
      <c r="DK57" s="101"/>
      <c r="DL57" s="101"/>
      <c r="DM57" s="101"/>
      <c r="DN57" s="101"/>
      <c r="DO57" s="101"/>
      <c r="DP57" s="101"/>
      <c r="DQ57" s="101"/>
      <c r="DR57" s="101"/>
      <c r="DS57" s="101"/>
      <c r="DT57" s="101"/>
      <c r="DU57" s="101"/>
      <c r="DV57" s="101"/>
      <c r="DW57" s="101"/>
      <c r="DX57" s="101"/>
      <c r="DY57" s="101"/>
      <c r="DZ57" s="101"/>
      <c r="EA57" s="101"/>
      <c r="EB57" s="101"/>
      <c r="EC57" s="101"/>
      <c r="ED57" s="101"/>
      <c r="EE57" s="101"/>
      <c r="EF57" s="101"/>
      <c r="EG57" s="101"/>
      <c r="EH57" s="101"/>
      <c r="EI57" s="101"/>
      <c r="EJ57" s="101"/>
      <c r="EK57" s="101"/>
      <c r="EL57" s="101"/>
      <c r="EM57" s="101"/>
      <c r="EN57" s="101"/>
      <c r="EO57" s="101"/>
      <c r="EP57" s="101"/>
      <c r="EQ57" s="101"/>
      <c r="ER57" s="101"/>
      <c r="ES57" s="101"/>
      <c r="ET57" s="101"/>
      <c r="EU57" s="101"/>
      <c r="EV57" s="101"/>
      <c r="EW57" s="101"/>
      <c r="EX57" s="101"/>
      <c r="EY57" s="101"/>
      <c r="EZ57" s="101"/>
    </row>
    <row r="58" spans="1:156" s="5" customFormat="1" ht="30" customHeight="1" x14ac:dyDescent="0.25">
      <c r="A58" s="169" t="s">
        <v>608</v>
      </c>
      <c r="B58" s="129">
        <v>56</v>
      </c>
      <c r="C58" s="167" t="s">
        <v>165</v>
      </c>
      <c r="D58" s="167" t="s">
        <v>323</v>
      </c>
      <c r="E58" s="129" t="s">
        <v>616</v>
      </c>
      <c r="F58" s="124">
        <f t="shared" si="9"/>
        <v>2</v>
      </c>
      <c r="G58" s="196">
        <v>124</v>
      </c>
      <c r="H58" s="196">
        <v>6</v>
      </c>
      <c r="I58" s="147">
        <v>6</v>
      </c>
      <c r="J58" s="138">
        <f t="shared" si="10"/>
        <v>2</v>
      </c>
      <c r="K58" s="132">
        <v>98.412698412698404</v>
      </c>
      <c r="L58" s="138">
        <f t="shared" si="11"/>
        <v>4</v>
      </c>
      <c r="M58" s="145">
        <v>2</v>
      </c>
      <c r="N58" s="145">
        <v>2</v>
      </c>
      <c r="O58" s="145">
        <v>2</v>
      </c>
      <c r="P58" s="124">
        <f t="shared" si="12"/>
        <v>6</v>
      </c>
      <c r="Q58" s="229">
        <v>123</v>
      </c>
      <c r="R58" s="229">
        <v>123</v>
      </c>
      <c r="S58" s="139">
        <f t="shared" si="13"/>
        <v>100</v>
      </c>
      <c r="T58" s="138">
        <f t="shared" si="14"/>
        <v>4</v>
      </c>
      <c r="U58" s="196">
        <v>156</v>
      </c>
      <c r="V58" s="196">
        <v>100</v>
      </c>
      <c r="W58" s="124">
        <f t="shared" si="15"/>
        <v>2</v>
      </c>
      <c r="X58" s="211">
        <v>47</v>
      </c>
      <c r="Y58" s="211">
        <v>5</v>
      </c>
      <c r="Z58" s="128">
        <f t="shared" si="16"/>
        <v>20</v>
      </c>
      <c r="AA58" s="128">
        <f t="shared" si="17"/>
        <v>100</v>
      </c>
      <c r="AB58" s="101"/>
      <c r="AC58" s="101"/>
      <c r="AD58" s="101"/>
      <c r="AE58" s="101"/>
      <c r="AF58" s="101"/>
      <c r="AG58" s="101"/>
      <c r="AH58" s="101"/>
      <c r="AI58" s="101"/>
      <c r="AJ58" s="101"/>
      <c r="AK58" s="101"/>
      <c r="AL58" s="101"/>
      <c r="AM58" s="101"/>
      <c r="AN58" s="101"/>
      <c r="AO58" s="101"/>
      <c r="AP58" s="101"/>
      <c r="AQ58" s="101"/>
      <c r="AR58" s="101"/>
      <c r="AS58" s="101"/>
      <c r="AT58" s="101"/>
      <c r="AU58" s="101"/>
      <c r="AV58" s="101"/>
      <c r="AW58" s="101"/>
      <c r="AX58" s="101"/>
      <c r="AY58" s="101"/>
      <c r="AZ58" s="101"/>
      <c r="BA58" s="101"/>
      <c r="BB58" s="101"/>
      <c r="BC58" s="101"/>
      <c r="BD58" s="101"/>
      <c r="BE58" s="101"/>
      <c r="BF58" s="101"/>
      <c r="BG58" s="101"/>
      <c r="BH58" s="101"/>
      <c r="BI58" s="101"/>
      <c r="BJ58" s="101"/>
      <c r="BK58" s="101"/>
      <c r="BL58" s="101"/>
      <c r="BM58" s="101"/>
      <c r="BN58" s="101"/>
      <c r="BO58" s="101"/>
      <c r="BP58" s="101"/>
      <c r="BQ58" s="101"/>
      <c r="BR58" s="101"/>
      <c r="BS58" s="101"/>
      <c r="BT58" s="101"/>
      <c r="BU58" s="101"/>
      <c r="BV58" s="101"/>
      <c r="BW58" s="101"/>
      <c r="BX58" s="101"/>
      <c r="BY58" s="101"/>
      <c r="BZ58" s="101"/>
      <c r="CA58" s="101"/>
      <c r="CB58" s="101"/>
      <c r="CC58" s="101"/>
      <c r="CD58" s="101"/>
      <c r="CE58" s="101"/>
      <c r="CF58" s="101"/>
      <c r="CG58" s="101"/>
      <c r="CH58" s="101"/>
      <c r="CI58" s="101"/>
      <c r="CJ58" s="101"/>
      <c r="CK58" s="101"/>
      <c r="CL58" s="101"/>
      <c r="CM58" s="101"/>
      <c r="CN58" s="101"/>
      <c r="CO58" s="101"/>
      <c r="CP58" s="101"/>
      <c r="CQ58" s="101"/>
      <c r="CR58" s="101"/>
      <c r="CS58" s="101"/>
      <c r="CT58" s="101"/>
      <c r="CU58" s="101"/>
      <c r="CV58" s="101"/>
      <c r="CW58" s="101"/>
      <c r="CX58" s="101"/>
      <c r="CY58" s="101"/>
      <c r="CZ58" s="101"/>
      <c r="DA58" s="101"/>
      <c r="DB58" s="101"/>
      <c r="DC58" s="101"/>
      <c r="DD58" s="101"/>
      <c r="DE58" s="101"/>
      <c r="DF58" s="101"/>
      <c r="DG58" s="101"/>
      <c r="DH58" s="101"/>
      <c r="DI58" s="101"/>
      <c r="DJ58" s="101"/>
      <c r="DK58" s="101"/>
      <c r="DL58" s="101"/>
      <c r="DM58" s="101"/>
      <c r="DN58" s="101"/>
      <c r="DO58" s="101"/>
      <c r="DP58" s="101"/>
      <c r="DQ58" s="101"/>
      <c r="DR58" s="101"/>
      <c r="DS58" s="101"/>
      <c r="DT58" s="101"/>
      <c r="DU58" s="101"/>
      <c r="DV58" s="101"/>
      <c r="DW58" s="101"/>
      <c r="DX58" s="101"/>
      <c r="DY58" s="101"/>
      <c r="DZ58" s="101"/>
      <c r="EA58" s="101"/>
      <c r="EB58" s="101"/>
      <c r="EC58" s="101"/>
      <c r="ED58" s="101"/>
      <c r="EE58" s="101"/>
      <c r="EF58" s="101"/>
      <c r="EG58" s="101"/>
      <c r="EH58" s="101"/>
      <c r="EI58" s="101"/>
      <c r="EJ58" s="101"/>
      <c r="EK58" s="101"/>
      <c r="EL58" s="101"/>
      <c r="EM58" s="101"/>
      <c r="EN58" s="101"/>
      <c r="EO58" s="101"/>
      <c r="EP58" s="101"/>
      <c r="EQ58" s="101"/>
      <c r="ER58" s="101"/>
      <c r="ES58" s="101"/>
      <c r="ET58" s="101"/>
      <c r="EU58" s="101"/>
      <c r="EV58" s="101"/>
      <c r="EW58" s="101"/>
      <c r="EX58" s="101"/>
      <c r="EY58" s="101"/>
      <c r="EZ58" s="101"/>
    </row>
    <row r="59" spans="1:156" s="5" customFormat="1" ht="30" customHeight="1" x14ac:dyDescent="0.25">
      <c r="A59" s="169" t="s">
        <v>608</v>
      </c>
      <c r="B59" s="129">
        <v>57</v>
      </c>
      <c r="C59" s="167" t="s">
        <v>166</v>
      </c>
      <c r="D59" s="167" t="s">
        <v>325</v>
      </c>
      <c r="E59" s="129" t="s">
        <v>616</v>
      </c>
      <c r="F59" s="124">
        <f t="shared" si="9"/>
        <v>2</v>
      </c>
      <c r="G59" s="196">
        <v>101</v>
      </c>
      <c r="H59" s="196">
        <v>6</v>
      </c>
      <c r="I59" s="147">
        <v>6</v>
      </c>
      <c r="J59" s="138">
        <f t="shared" si="10"/>
        <v>2</v>
      </c>
      <c r="K59" s="132">
        <v>98.412698412698404</v>
      </c>
      <c r="L59" s="138">
        <f t="shared" si="11"/>
        <v>4</v>
      </c>
      <c r="M59" s="145">
        <v>2</v>
      </c>
      <c r="N59" s="145">
        <v>2</v>
      </c>
      <c r="O59" s="145">
        <v>2</v>
      </c>
      <c r="P59" s="124">
        <f t="shared" si="12"/>
        <v>6</v>
      </c>
      <c r="Q59" s="229">
        <v>99</v>
      </c>
      <c r="R59" s="229">
        <v>98</v>
      </c>
      <c r="S59" s="139">
        <f t="shared" si="13"/>
        <v>99</v>
      </c>
      <c r="T59" s="138">
        <f t="shared" si="14"/>
        <v>4</v>
      </c>
      <c r="U59" s="196">
        <v>95</v>
      </c>
      <c r="V59" s="196">
        <v>100</v>
      </c>
      <c r="W59" s="124">
        <f t="shared" si="15"/>
        <v>2</v>
      </c>
      <c r="X59" s="211">
        <v>125</v>
      </c>
      <c r="Y59" s="211">
        <v>10</v>
      </c>
      <c r="Z59" s="128">
        <f t="shared" si="16"/>
        <v>20</v>
      </c>
      <c r="AA59" s="128">
        <f t="shared" si="17"/>
        <v>100</v>
      </c>
      <c r="AB59" s="101"/>
      <c r="AC59" s="101"/>
      <c r="AD59" s="101"/>
      <c r="AE59" s="101"/>
      <c r="AF59" s="101"/>
      <c r="AG59" s="101"/>
      <c r="AH59" s="101"/>
      <c r="AI59" s="101"/>
      <c r="AJ59" s="101"/>
      <c r="AK59" s="101"/>
      <c r="AL59" s="101"/>
      <c r="AM59" s="101"/>
      <c r="AN59" s="101"/>
      <c r="AO59" s="101"/>
      <c r="AP59" s="101"/>
      <c r="AQ59" s="101"/>
      <c r="AR59" s="101"/>
      <c r="AS59" s="101"/>
      <c r="AT59" s="101"/>
      <c r="AU59" s="101"/>
      <c r="AV59" s="101"/>
      <c r="AW59" s="101"/>
      <c r="AX59" s="101"/>
      <c r="AY59" s="101"/>
      <c r="AZ59" s="101"/>
      <c r="BA59" s="101"/>
      <c r="BB59" s="101"/>
      <c r="BC59" s="101"/>
      <c r="BD59" s="101"/>
      <c r="BE59" s="101"/>
      <c r="BF59" s="101"/>
      <c r="BG59" s="101"/>
      <c r="BH59" s="101"/>
      <c r="BI59" s="101"/>
      <c r="BJ59" s="101"/>
      <c r="BK59" s="101"/>
      <c r="BL59" s="101"/>
      <c r="BM59" s="101"/>
      <c r="BN59" s="101"/>
      <c r="BO59" s="101"/>
      <c r="BP59" s="101"/>
      <c r="BQ59" s="101"/>
      <c r="BR59" s="101"/>
      <c r="BS59" s="101"/>
      <c r="BT59" s="101"/>
      <c r="BU59" s="101"/>
      <c r="BV59" s="101"/>
      <c r="BW59" s="101"/>
      <c r="BX59" s="101"/>
      <c r="BY59" s="101"/>
      <c r="BZ59" s="101"/>
      <c r="CA59" s="101"/>
      <c r="CB59" s="101"/>
      <c r="CC59" s="101"/>
      <c r="CD59" s="101"/>
      <c r="CE59" s="101"/>
      <c r="CF59" s="101"/>
      <c r="CG59" s="101"/>
      <c r="CH59" s="101"/>
      <c r="CI59" s="101"/>
      <c r="CJ59" s="101"/>
      <c r="CK59" s="101"/>
      <c r="CL59" s="101"/>
      <c r="CM59" s="101"/>
      <c r="CN59" s="101"/>
      <c r="CO59" s="101"/>
      <c r="CP59" s="101"/>
      <c r="CQ59" s="101"/>
      <c r="CR59" s="101"/>
      <c r="CS59" s="101"/>
      <c r="CT59" s="101"/>
      <c r="CU59" s="101"/>
      <c r="CV59" s="101"/>
      <c r="CW59" s="101"/>
      <c r="CX59" s="101"/>
      <c r="CY59" s="101"/>
      <c r="CZ59" s="101"/>
      <c r="DA59" s="101"/>
      <c r="DB59" s="101"/>
      <c r="DC59" s="101"/>
      <c r="DD59" s="101"/>
      <c r="DE59" s="101"/>
      <c r="DF59" s="101"/>
      <c r="DG59" s="101"/>
      <c r="DH59" s="101"/>
      <c r="DI59" s="101"/>
      <c r="DJ59" s="101"/>
      <c r="DK59" s="101"/>
      <c r="DL59" s="101"/>
      <c r="DM59" s="101"/>
      <c r="DN59" s="101"/>
      <c r="DO59" s="101"/>
      <c r="DP59" s="101"/>
      <c r="DQ59" s="101"/>
      <c r="DR59" s="101"/>
      <c r="DS59" s="101"/>
      <c r="DT59" s="101"/>
      <c r="DU59" s="101"/>
      <c r="DV59" s="101"/>
      <c r="DW59" s="101"/>
      <c r="DX59" s="101"/>
      <c r="DY59" s="101"/>
      <c r="DZ59" s="101"/>
      <c r="EA59" s="101"/>
      <c r="EB59" s="101"/>
      <c r="EC59" s="101"/>
      <c r="ED59" s="101"/>
      <c r="EE59" s="101"/>
      <c r="EF59" s="101"/>
      <c r="EG59" s="101"/>
      <c r="EH59" s="101"/>
      <c r="EI59" s="101"/>
      <c r="EJ59" s="101"/>
      <c r="EK59" s="101"/>
      <c r="EL59" s="101"/>
      <c r="EM59" s="101"/>
      <c r="EN59" s="101"/>
      <c r="EO59" s="101"/>
      <c r="EP59" s="101"/>
      <c r="EQ59" s="101"/>
      <c r="ER59" s="101"/>
      <c r="ES59" s="101"/>
      <c r="ET59" s="101"/>
      <c r="EU59" s="101"/>
      <c r="EV59" s="101"/>
      <c r="EW59" s="101"/>
      <c r="EX59" s="101"/>
      <c r="EY59" s="101"/>
      <c r="EZ59" s="101"/>
    </row>
    <row r="60" spans="1:156" ht="30" customHeight="1" x14ac:dyDescent="0.25">
      <c r="A60" s="169" t="s">
        <v>608</v>
      </c>
      <c r="B60" s="129">
        <v>58</v>
      </c>
      <c r="C60" s="167" t="s">
        <v>168</v>
      </c>
      <c r="D60" s="167" t="s">
        <v>320</v>
      </c>
      <c r="E60" s="129" t="s">
        <v>616</v>
      </c>
      <c r="F60" s="124">
        <f t="shared" si="9"/>
        <v>2</v>
      </c>
      <c r="G60" s="196">
        <v>21</v>
      </c>
      <c r="H60" s="196">
        <v>2</v>
      </c>
      <c r="I60" s="222">
        <v>2</v>
      </c>
      <c r="J60" s="138">
        <f t="shared" si="10"/>
        <v>2</v>
      </c>
      <c r="K60" s="132">
        <v>100</v>
      </c>
      <c r="L60" s="138">
        <f t="shared" si="11"/>
        <v>4</v>
      </c>
      <c r="M60" s="145">
        <v>2</v>
      </c>
      <c r="N60" s="145">
        <v>2</v>
      </c>
      <c r="O60" s="145">
        <v>2</v>
      </c>
      <c r="P60" s="124">
        <f t="shared" si="12"/>
        <v>6</v>
      </c>
      <c r="Q60" s="80">
        <v>21</v>
      </c>
      <c r="R60" s="80">
        <v>21</v>
      </c>
      <c r="S60" s="139">
        <f t="shared" si="13"/>
        <v>100</v>
      </c>
      <c r="T60" s="138">
        <f t="shared" si="14"/>
        <v>4</v>
      </c>
      <c r="U60" s="196">
        <v>20</v>
      </c>
      <c r="V60" s="196">
        <v>100</v>
      </c>
      <c r="W60" s="124">
        <f t="shared" si="15"/>
        <v>2</v>
      </c>
      <c r="X60" s="211">
        <v>86</v>
      </c>
      <c r="Y60" s="211">
        <v>3</v>
      </c>
      <c r="Z60" s="128">
        <f t="shared" si="16"/>
        <v>20</v>
      </c>
      <c r="AA60" s="128">
        <f t="shared" si="17"/>
        <v>100</v>
      </c>
      <c r="AB60" s="101"/>
      <c r="AC60" s="101"/>
      <c r="AD60" s="101"/>
      <c r="AE60" s="101"/>
      <c r="AF60" s="101"/>
      <c r="AG60" s="101"/>
      <c r="AH60" s="101"/>
      <c r="AI60" s="101"/>
      <c r="AJ60" s="101"/>
      <c r="AK60" s="101"/>
      <c r="AL60" s="101"/>
      <c r="AM60" s="101"/>
      <c r="AN60" s="101"/>
      <c r="AO60" s="101"/>
      <c r="AP60" s="101"/>
      <c r="AQ60" s="101"/>
      <c r="AR60" s="101"/>
      <c r="AS60" s="101"/>
      <c r="AT60" s="101"/>
      <c r="AU60" s="101"/>
      <c r="AV60" s="101"/>
      <c r="AW60" s="101"/>
      <c r="AX60" s="101"/>
      <c r="AY60" s="101"/>
      <c r="AZ60" s="101"/>
      <c r="BA60" s="101"/>
      <c r="BB60" s="101"/>
      <c r="BC60" s="101"/>
      <c r="BD60" s="101"/>
      <c r="BE60" s="101"/>
      <c r="BF60" s="101"/>
      <c r="BG60" s="101"/>
      <c r="BH60" s="101"/>
      <c r="BI60" s="101"/>
      <c r="BJ60" s="101"/>
      <c r="BK60" s="101"/>
      <c r="BL60" s="101"/>
      <c r="BM60" s="101"/>
      <c r="BN60" s="101"/>
      <c r="BO60" s="101"/>
      <c r="BP60" s="101"/>
      <c r="BQ60" s="101"/>
      <c r="BR60" s="101"/>
      <c r="BS60" s="101"/>
      <c r="BT60" s="101"/>
      <c r="BU60" s="101"/>
      <c r="BV60" s="101"/>
      <c r="BW60" s="101"/>
      <c r="BX60" s="101"/>
      <c r="BY60" s="101"/>
      <c r="BZ60" s="101"/>
      <c r="CA60" s="101"/>
      <c r="CB60" s="101"/>
      <c r="CC60" s="101"/>
      <c r="CD60" s="101"/>
      <c r="CE60" s="101"/>
      <c r="CF60" s="101"/>
      <c r="CG60" s="101"/>
      <c r="CH60" s="101"/>
      <c r="CI60" s="101"/>
      <c r="CJ60" s="101"/>
      <c r="CK60" s="101"/>
      <c r="CL60" s="101"/>
      <c r="CM60" s="101"/>
      <c r="CN60" s="101"/>
      <c r="CO60" s="101"/>
      <c r="CP60" s="101"/>
      <c r="CQ60" s="101"/>
      <c r="CR60" s="101"/>
      <c r="CS60" s="101"/>
      <c r="CT60" s="101"/>
      <c r="CU60" s="101"/>
      <c r="CV60" s="101"/>
      <c r="CW60" s="101"/>
      <c r="CX60" s="101"/>
      <c r="CY60" s="101"/>
      <c r="CZ60" s="101"/>
      <c r="DA60" s="101"/>
      <c r="DB60" s="101"/>
      <c r="DC60" s="101"/>
      <c r="DD60" s="101"/>
      <c r="DE60" s="101"/>
      <c r="DF60" s="101"/>
      <c r="DG60" s="101"/>
      <c r="DH60" s="101"/>
      <c r="DI60" s="101"/>
      <c r="DJ60" s="101"/>
      <c r="DK60" s="101"/>
      <c r="DL60" s="101"/>
      <c r="DM60" s="101"/>
      <c r="DN60" s="101"/>
      <c r="DO60" s="101"/>
      <c r="DP60" s="101"/>
      <c r="DQ60" s="101"/>
      <c r="DR60" s="101"/>
      <c r="DS60" s="101"/>
      <c r="DT60" s="101"/>
      <c r="DU60" s="101"/>
      <c r="DV60" s="101"/>
      <c r="DW60" s="101"/>
      <c r="DX60" s="101"/>
      <c r="DY60" s="101"/>
      <c r="DZ60" s="101"/>
      <c r="EA60" s="101"/>
      <c r="EB60" s="101"/>
      <c r="EC60" s="101"/>
      <c r="ED60" s="101"/>
      <c r="EE60" s="101"/>
      <c r="EF60" s="101"/>
      <c r="EG60" s="101"/>
      <c r="EH60" s="101"/>
      <c r="EI60" s="101"/>
      <c r="EJ60" s="101"/>
      <c r="EK60" s="101"/>
      <c r="EL60" s="101"/>
      <c r="EM60" s="101"/>
      <c r="EN60" s="101"/>
      <c r="EO60" s="101"/>
      <c r="EP60" s="101"/>
      <c r="EQ60" s="101"/>
      <c r="ER60" s="101"/>
      <c r="ES60" s="101"/>
      <c r="ET60" s="101"/>
      <c r="EU60" s="101"/>
      <c r="EV60" s="101"/>
      <c r="EW60" s="101"/>
      <c r="EX60" s="101"/>
      <c r="EY60" s="101"/>
      <c r="EZ60" s="101"/>
    </row>
    <row r="61" spans="1:156" ht="30" customHeight="1" x14ac:dyDescent="0.25">
      <c r="A61" s="169" t="s">
        <v>608</v>
      </c>
      <c r="B61" s="129">
        <v>59</v>
      </c>
      <c r="C61" s="167" t="s">
        <v>167</v>
      </c>
      <c r="D61" s="167" t="s">
        <v>322</v>
      </c>
      <c r="E61" s="129" t="s">
        <v>616</v>
      </c>
      <c r="F61" s="124">
        <f t="shared" si="9"/>
        <v>2</v>
      </c>
      <c r="G61" s="196">
        <v>149</v>
      </c>
      <c r="H61" s="196">
        <v>10</v>
      </c>
      <c r="I61" s="222">
        <v>10</v>
      </c>
      <c r="J61" s="138">
        <f t="shared" si="10"/>
        <v>2</v>
      </c>
      <c r="K61" s="132">
        <v>100</v>
      </c>
      <c r="L61" s="138">
        <f t="shared" si="11"/>
        <v>4</v>
      </c>
      <c r="M61" s="145">
        <v>2</v>
      </c>
      <c r="N61" s="145">
        <v>2</v>
      </c>
      <c r="O61" s="145">
        <v>2</v>
      </c>
      <c r="P61" s="124">
        <f t="shared" si="12"/>
        <v>6</v>
      </c>
      <c r="Q61" s="80">
        <v>144</v>
      </c>
      <c r="R61" s="80">
        <v>143</v>
      </c>
      <c r="S61" s="139">
        <f t="shared" si="13"/>
        <v>99</v>
      </c>
      <c r="T61" s="138">
        <f t="shared" si="14"/>
        <v>4</v>
      </c>
      <c r="U61" s="196">
        <v>175</v>
      </c>
      <c r="V61" s="196">
        <v>100</v>
      </c>
      <c r="W61" s="124">
        <f t="shared" si="15"/>
        <v>2</v>
      </c>
      <c r="X61" s="211">
        <v>611</v>
      </c>
      <c r="Y61" s="211">
        <v>221</v>
      </c>
      <c r="Z61" s="128">
        <f t="shared" si="16"/>
        <v>20</v>
      </c>
      <c r="AA61" s="128">
        <f t="shared" si="17"/>
        <v>100</v>
      </c>
      <c r="AB61" s="101"/>
      <c r="AC61" s="101"/>
      <c r="AD61" s="101"/>
      <c r="AE61" s="101"/>
      <c r="AF61" s="101"/>
      <c r="AG61" s="101"/>
      <c r="AH61" s="101"/>
      <c r="AI61" s="101"/>
      <c r="AJ61" s="101"/>
      <c r="AK61" s="101"/>
      <c r="AL61" s="101"/>
      <c r="AM61" s="101"/>
      <c r="AN61" s="101"/>
      <c r="AO61" s="101"/>
      <c r="AP61" s="101"/>
      <c r="AQ61" s="101"/>
      <c r="AR61" s="101"/>
      <c r="AS61" s="101"/>
      <c r="AT61" s="101"/>
      <c r="AU61" s="101"/>
      <c r="AV61" s="101"/>
      <c r="AW61" s="101"/>
      <c r="AX61" s="101"/>
      <c r="AY61" s="101"/>
      <c r="AZ61" s="101"/>
      <c r="BA61" s="101"/>
      <c r="BB61" s="101"/>
      <c r="BC61" s="101"/>
      <c r="BD61" s="101"/>
      <c r="BE61" s="101"/>
      <c r="BF61" s="101"/>
      <c r="BG61" s="101"/>
      <c r="BH61" s="101"/>
      <c r="BI61" s="101"/>
      <c r="BJ61" s="101"/>
      <c r="BK61" s="101"/>
      <c r="BL61" s="101"/>
      <c r="BM61" s="101"/>
      <c r="BN61" s="101"/>
      <c r="BO61" s="101"/>
      <c r="BP61" s="101"/>
      <c r="BQ61" s="101"/>
      <c r="BR61" s="101"/>
      <c r="BS61" s="101"/>
      <c r="BT61" s="101"/>
      <c r="BU61" s="101"/>
      <c r="BV61" s="101"/>
      <c r="BW61" s="101"/>
      <c r="BX61" s="101"/>
      <c r="BY61" s="101"/>
      <c r="BZ61" s="101"/>
      <c r="CA61" s="101"/>
      <c r="CB61" s="101"/>
      <c r="CC61" s="101"/>
      <c r="CD61" s="101"/>
      <c r="CE61" s="101"/>
      <c r="CF61" s="101"/>
      <c r="CG61" s="101"/>
      <c r="CH61" s="101"/>
      <c r="CI61" s="101"/>
      <c r="CJ61" s="101"/>
      <c r="CK61" s="101"/>
      <c r="CL61" s="101"/>
      <c r="CM61" s="101"/>
      <c r="CN61" s="101"/>
      <c r="CO61" s="101"/>
      <c r="CP61" s="101"/>
      <c r="CQ61" s="101"/>
      <c r="CR61" s="101"/>
      <c r="CS61" s="101"/>
      <c r="CT61" s="101"/>
      <c r="CU61" s="101"/>
      <c r="CV61" s="101"/>
      <c r="CW61" s="101"/>
      <c r="CX61" s="101"/>
      <c r="CY61" s="101"/>
      <c r="CZ61" s="101"/>
      <c r="DA61" s="101"/>
      <c r="DB61" s="101"/>
      <c r="DC61" s="101"/>
      <c r="DD61" s="101"/>
      <c r="DE61" s="101"/>
      <c r="DF61" s="101"/>
      <c r="DG61" s="101"/>
      <c r="DH61" s="101"/>
      <c r="DI61" s="101"/>
      <c r="DJ61" s="101"/>
      <c r="DK61" s="101"/>
      <c r="DL61" s="101"/>
      <c r="DM61" s="101"/>
      <c r="DN61" s="101"/>
      <c r="DO61" s="101"/>
      <c r="DP61" s="101"/>
      <c r="DQ61" s="101"/>
      <c r="DR61" s="101"/>
      <c r="DS61" s="101"/>
      <c r="DT61" s="101"/>
      <c r="DU61" s="101"/>
      <c r="DV61" s="101"/>
      <c r="DW61" s="101"/>
      <c r="DX61" s="101"/>
      <c r="DY61" s="101"/>
      <c r="DZ61" s="101"/>
      <c r="EA61" s="101"/>
      <c r="EB61" s="101"/>
      <c r="EC61" s="101"/>
      <c r="ED61" s="101"/>
      <c r="EE61" s="101"/>
      <c r="EF61" s="101"/>
      <c r="EG61" s="101"/>
      <c r="EH61" s="101"/>
      <c r="EI61" s="101"/>
      <c r="EJ61" s="101"/>
      <c r="EK61" s="101"/>
      <c r="EL61" s="101"/>
      <c r="EM61" s="101"/>
      <c r="EN61" s="101"/>
      <c r="EO61" s="101"/>
      <c r="EP61" s="101"/>
      <c r="EQ61" s="101"/>
      <c r="ER61" s="101"/>
      <c r="ES61" s="101"/>
      <c r="ET61" s="101"/>
      <c r="EU61" s="101"/>
      <c r="EV61" s="101"/>
      <c r="EW61" s="101"/>
      <c r="EX61" s="101"/>
      <c r="EY61" s="101"/>
      <c r="EZ61" s="101"/>
    </row>
    <row r="62" spans="1:156" ht="30" customHeight="1" x14ac:dyDescent="0.25">
      <c r="A62" s="169" t="s">
        <v>608</v>
      </c>
      <c r="B62" s="129">
        <v>60</v>
      </c>
      <c r="C62" s="167" t="s">
        <v>658</v>
      </c>
      <c r="D62" s="167" t="s">
        <v>659</v>
      </c>
      <c r="E62" s="129" t="s">
        <v>616</v>
      </c>
      <c r="F62" s="124">
        <f t="shared" si="9"/>
        <v>2</v>
      </c>
      <c r="G62" s="196">
        <v>13</v>
      </c>
      <c r="H62" s="196">
        <v>1</v>
      </c>
      <c r="I62" s="222">
        <v>1</v>
      </c>
      <c r="J62" s="138">
        <f t="shared" si="10"/>
        <v>2</v>
      </c>
      <c r="K62" s="132">
        <v>93.650793650793645</v>
      </c>
      <c r="L62" s="138">
        <f t="shared" si="11"/>
        <v>4</v>
      </c>
      <c r="M62" s="145">
        <v>2</v>
      </c>
      <c r="N62" s="145">
        <v>2</v>
      </c>
      <c r="O62" s="145">
        <v>2</v>
      </c>
      <c r="P62" s="124">
        <f t="shared" si="12"/>
        <v>6</v>
      </c>
      <c r="Q62" s="80">
        <v>13</v>
      </c>
      <c r="R62" s="80">
        <v>13</v>
      </c>
      <c r="S62" s="139">
        <f t="shared" si="13"/>
        <v>100</v>
      </c>
      <c r="T62" s="138">
        <f t="shared" si="14"/>
        <v>4</v>
      </c>
      <c r="U62" s="196">
        <v>10</v>
      </c>
      <c r="V62" s="196">
        <v>100</v>
      </c>
      <c r="W62" s="124">
        <f t="shared" si="15"/>
        <v>2</v>
      </c>
      <c r="X62" s="211">
        <v>50</v>
      </c>
      <c r="Y62" s="211">
        <v>1</v>
      </c>
      <c r="Z62" s="128">
        <f t="shared" si="16"/>
        <v>20</v>
      </c>
      <c r="AA62" s="128">
        <f t="shared" si="17"/>
        <v>100</v>
      </c>
      <c r="AB62" s="101"/>
      <c r="AC62" s="101"/>
      <c r="AD62" s="101"/>
      <c r="AE62" s="101"/>
      <c r="AF62" s="101"/>
      <c r="AG62" s="101"/>
      <c r="AH62" s="101"/>
      <c r="AI62" s="101"/>
      <c r="AJ62" s="101"/>
      <c r="AK62" s="101"/>
      <c r="AL62" s="101"/>
      <c r="AM62" s="101"/>
      <c r="AN62" s="101"/>
      <c r="AO62" s="101"/>
      <c r="AP62" s="101"/>
      <c r="AQ62" s="101"/>
      <c r="AR62" s="101"/>
      <c r="AS62" s="101"/>
      <c r="AT62" s="101"/>
      <c r="AU62" s="101"/>
      <c r="AV62" s="101"/>
      <c r="AW62" s="101"/>
      <c r="AX62" s="101"/>
      <c r="AY62" s="101"/>
      <c r="AZ62" s="101"/>
      <c r="BA62" s="101"/>
      <c r="BB62" s="101"/>
      <c r="BC62" s="101"/>
      <c r="BD62" s="101"/>
      <c r="BE62" s="101"/>
      <c r="BF62" s="101"/>
      <c r="BG62" s="101"/>
      <c r="BH62" s="101"/>
      <c r="BI62" s="101"/>
      <c r="BJ62" s="101"/>
      <c r="BK62" s="101"/>
      <c r="BL62" s="101"/>
      <c r="BM62" s="101"/>
      <c r="BN62" s="101"/>
      <c r="BO62" s="101"/>
      <c r="BP62" s="101"/>
      <c r="BQ62" s="101"/>
      <c r="BR62" s="101"/>
      <c r="BS62" s="101"/>
      <c r="BT62" s="101"/>
      <c r="BU62" s="101"/>
      <c r="BV62" s="101"/>
      <c r="BW62" s="101"/>
      <c r="BX62" s="101"/>
      <c r="BY62" s="101"/>
      <c r="BZ62" s="101"/>
      <c r="CA62" s="101"/>
      <c r="CB62" s="101"/>
      <c r="CC62" s="101"/>
      <c r="CD62" s="101"/>
      <c r="CE62" s="101"/>
      <c r="CF62" s="101"/>
      <c r="CG62" s="101"/>
      <c r="CH62" s="101"/>
      <c r="CI62" s="101"/>
      <c r="CJ62" s="101"/>
      <c r="CK62" s="101"/>
      <c r="CL62" s="101"/>
      <c r="CM62" s="101"/>
      <c r="CN62" s="101"/>
      <c r="CO62" s="101"/>
      <c r="CP62" s="101"/>
      <c r="CQ62" s="101"/>
      <c r="CR62" s="101"/>
      <c r="CS62" s="101"/>
      <c r="CT62" s="101"/>
      <c r="CU62" s="101"/>
      <c r="CV62" s="101"/>
      <c r="CW62" s="101"/>
      <c r="CX62" s="101"/>
      <c r="CY62" s="101"/>
      <c r="CZ62" s="101"/>
      <c r="DA62" s="101"/>
      <c r="DB62" s="101"/>
      <c r="DC62" s="101"/>
      <c r="DD62" s="101"/>
      <c r="DE62" s="101"/>
      <c r="DF62" s="101"/>
      <c r="DG62" s="101"/>
      <c r="DH62" s="101"/>
      <c r="DI62" s="101"/>
      <c r="DJ62" s="101"/>
      <c r="DK62" s="101"/>
      <c r="DL62" s="101"/>
      <c r="DM62" s="101"/>
      <c r="DN62" s="101"/>
      <c r="DO62" s="101"/>
      <c r="DP62" s="101"/>
      <c r="DQ62" s="101"/>
      <c r="DR62" s="101"/>
      <c r="DS62" s="101"/>
      <c r="DT62" s="101"/>
      <c r="DU62" s="101"/>
      <c r="DV62" s="101"/>
      <c r="DW62" s="101"/>
      <c r="DX62" s="101"/>
      <c r="DY62" s="101"/>
      <c r="DZ62" s="101"/>
      <c r="EA62" s="101"/>
      <c r="EB62" s="101"/>
      <c r="EC62" s="101"/>
      <c r="ED62" s="101"/>
      <c r="EE62" s="101"/>
      <c r="EF62" s="101"/>
      <c r="EG62" s="101"/>
      <c r="EH62" s="101"/>
      <c r="EI62" s="101"/>
      <c r="EJ62" s="101"/>
      <c r="EK62" s="101"/>
      <c r="EL62" s="101"/>
      <c r="EM62" s="101"/>
      <c r="EN62" s="101"/>
      <c r="EO62" s="101"/>
      <c r="EP62" s="101"/>
      <c r="EQ62" s="101"/>
      <c r="ER62" s="101"/>
      <c r="ES62" s="101"/>
      <c r="ET62" s="101"/>
      <c r="EU62" s="101"/>
      <c r="EV62" s="101"/>
      <c r="EW62" s="101"/>
      <c r="EX62" s="101"/>
      <c r="EY62" s="101"/>
      <c r="EZ62" s="101"/>
    </row>
    <row r="63" spans="1:156" ht="30" customHeight="1" x14ac:dyDescent="0.25">
      <c r="A63" s="172" t="s">
        <v>609</v>
      </c>
      <c r="B63" s="129">
        <v>61</v>
      </c>
      <c r="C63" s="167" t="s">
        <v>225</v>
      </c>
      <c r="D63" s="167" t="s">
        <v>326</v>
      </c>
      <c r="E63" s="129" t="s">
        <v>616</v>
      </c>
      <c r="F63" s="124">
        <f t="shared" si="9"/>
        <v>2</v>
      </c>
      <c r="G63" s="196">
        <v>46</v>
      </c>
      <c r="H63" s="196">
        <v>6</v>
      </c>
      <c r="I63" s="222">
        <v>6</v>
      </c>
      <c r="J63" s="138">
        <f t="shared" si="10"/>
        <v>2</v>
      </c>
      <c r="K63" s="132">
        <v>92.063492063492063</v>
      </c>
      <c r="L63" s="138">
        <f t="shared" si="11"/>
        <v>4</v>
      </c>
      <c r="M63" s="126">
        <v>2</v>
      </c>
      <c r="N63" s="126">
        <v>2</v>
      </c>
      <c r="O63" s="126">
        <v>2</v>
      </c>
      <c r="P63" s="124">
        <f t="shared" si="12"/>
        <v>6</v>
      </c>
      <c r="Q63" s="80">
        <v>45</v>
      </c>
      <c r="R63" s="80">
        <v>45</v>
      </c>
      <c r="S63" s="140">
        <f t="shared" si="13"/>
        <v>100</v>
      </c>
      <c r="T63" s="138">
        <f t="shared" si="14"/>
        <v>4</v>
      </c>
      <c r="U63" s="196">
        <v>43</v>
      </c>
      <c r="V63" s="196">
        <v>100</v>
      </c>
      <c r="W63" s="124">
        <f t="shared" si="15"/>
        <v>2</v>
      </c>
      <c r="X63" s="196">
        <v>239</v>
      </c>
      <c r="Y63" s="196">
        <v>1</v>
      </c>
      <c r="Z63" s="128">
        <f t="shared" si="16"/>
        <v>20</v>
      </c>
      <c r="AA63" s="128">
        <f t="shared" si="17"/>
        <v>100</v>
      </c>
      <c r="AB63" s="28"/>
      <c r="AC63" s="28"/>
      <c r="AD63" s="28"/>
      <c r="AE63" s="28"/>
      <c r="AF63" s="28"/>
      <c r="AG63" s="28"/>
      <c r="AH63" s="28"/>
      <c r="AI63" s="28"/>
      <c r="AJ63" s="28"/>
      <c r="AK63" s="28"/>
      <c r="AL63" s="28"/>
      <c r="AM63" s="28"/>
      <c r="AN63" s="28"/>
      <c r="AO63" s="28"/>
      <c r="AP63" s="28"/>
      <c r="AQ63" s="28"/>
      <c r="AR63" s="28"/>
      <c r="AS63" s="28"/>
      <c r="AT63" s="28"/>
      <c r="AU63" s="28"/>
      <c r="AV63" s="28"/>
      <c r="AW63" s="28"/>
      <c r="AX63" s="28"/>
      <c r="AY63" s="28"/>
      <c r="AZ63" s="28"/>
      <c r="BA63" s="28"/>
      <c r="BB63" s="28"/>
      <c r="BC63" s="28"/>
      <c r="BD63" s="28"/>
      <c r="BE63" s="28"/>
      <c r="BF63" s="28"/>
      <c r="BG63" s="28"/>
      <c r="BH63" s="28"/>
      <c r="BI63" s="28"/>
      <c r="BJ63" s="28"/>
      <c r="BK63" s="28"/>
      <c r="BL63" s="28"/>
      <c r="BM63" s="28"/>
      <c r="BN63" s="28"/>
      <c r="BO63" s="28"/>
      <c r="BP63" s="28"/>
      <c r="BQ63" s="28"/>
      <c r="BR63" s="28"/>
      <c r="BS63" s="28"/>
      <c r="BT63" s="28"/>
      <c r="BU63" s="28"/>
      <c r="BV63" s="28"/>
      <c r="BW63" s="28"/>
      <c r="BX63" s="28"/>
      <c r="BY63" s="28"/>
      <c r="BZ63" s="28"/>
      <c r="CA63" s="28"/>
      <c r="CB63" s="28"/>
      <c r="CC63" s="28"/>
      <c r="CD63" s="28"/>
      <c r="CE63" s="28"/>
      <c r="CF63" s="28"/>
      <c r="CG63" s="28"/>
      <c r="CH63" s="28"/>
      <c r="CI63" s="28"/>
      <c r="CJ63" s="28"/>
      <c r="CK63" s="28"/>
      <c r="CL63" s="28"/>
      <c r="CM63" s="28"/>
      <c r="CN63" s="28"/>
      <c r="CO63" s="28"/>
      <c r="CP63" s="28"/>
      <c r="CQ63" s="28"/>
      <c r="CR63" s="28"/>
      <c r="CS63" s="28"/>
      <c r="CT63" s="28"/>
      <c r="CU63" s="28"/>
      <c r="CV63" s="28"/>
      <c r="CW63" s="28"/>
      <c r="CX63" s="28"/>
      <c r="CY63" s="28"/>
      <c r="CZ63" s="28"/>
      <c r="DA63" s="28"/>
      <c r="DB63" s="28"/>
      <c r="DC63" s="28"/>
      <c r="DD63" s="28"/>
      <c r="DE63" s="28"/>
      <c r="DF63" s="28"/>
      <c r="DG63" s="28"/>
      <c r="DH63" s="28"/>
      <c r="DI63" s="28"/>
      <c r="DJ63" s="28"/>
      <c r="DK63" s="28"/>
      <c r="DL63" s="28"/>
      <c r="DM63" s="28"/>
      <c r="DN63" s="28"/>
      <c r="DO63" s="28"/>
      <c r="DP63" s="28"/>
      <c r="DQ63" s="28"/>
      <c r="DR63" s="28"/>
      <c r="DS63" s="28"/>
      <c r="DT63" s="28"/>
      <c r="DU63" s="28"/>
      <c r="DV63" s="28"/>
      <c r="DW63" s="28"/>
      <c r="DX63" s="28"/>
      <c r="DY63" s="28"/>
      <c r="DZ63" s="28"/>
      <c r="EA63" s="28"/>
      <c r="EB63" s="28"/>
      <c r="EC63" s="28"/>
      <c r="ED63" s="28"/>
      <c r="EE63" s="28"/>
      <c r="EF63" s="28"/>
      <c r="EG63" s="28"/>
      <c r="EH63" s="28"/>
      <c r="EI63" s="28"/>
      <c r="EJ63" s="28"/>
      <c r="EK63" s="28"/>
      <c r="EL63" s="28"/>
      <c r="EM63" s="28"/>
      <c r="EN63" s="28"/>
      <c r="EO63" s="28"/>
      <c r="EP63" s="28"/>
      <c r="EQ63" s="28"/>
      <c r="ER63" s="28"/>
      <c r="ES63" s="28"/>
      <c r="ET63" s="28"/>
      <c r="EU63" s="28"/>
      <c r="EV63" s="28"/>
      <c r="EW63" s="28"/>
      <c r="EX63" s="28"/>
      <c r="EY63" s="28"/>
      <c r="EZ63" s="28"/>
    </row>
    <row r="64" spans="1:156" ht="30" customHeight="1" x14ac:dyDescent="0.25">
      <c r="A64" s="172" t="s">
        <v>609</v>
      </c>
      <c r="B64" s="129">
        <v>62</v>
      </c>
      <c r="C64" s="167" t="s">
        <v>174</v>
      </c>
      <c r="D64" s="167" t="s">
        <v>328</v>
      </c>
      <c r="E64" s="129" t="s">
        <v>616</v>
      </c>
      <c r="F64" s="124">
        <f t="shared" si="9"/>
        <v>2</v>
      </c>
      <c r="G64" s="196">
        <v>67</v>
      </c>
      <c r="H64" s="196">
        <v>3</v>
      </c>
      <c r="I64" s="222">
        <v>3</v>
      </c>
      <c r="J64" s="138">
        <f t="shared" si="10"/>
        <v>2</v>
      </c>
      <c r="K64" s="132">
        <v>95.238095238095227</v>
      </c>
      <c r="L64" s="138">
        <f t="shared" si="11"/>
        <v>4</v>
      </c>
      <c r="M64" s="126">
        <v>2</v>
      </c>
      <c r="N64" s="126">
        <v>2</v>
      </c>
      <c r="O64" s="126">
        <v>2</v>
      </c>
      <c r="P64" s="124">
        <f t="shared" si="12"/>
        <v>6</v>
      </c>
      <c r="Q64" s="80">
        <v>66</v>
      </c>
      <c r="R64" s="80">
        <v>66</v>
      </c>
      <c r="S64" s="140">
        <f t="shared" si="13"/>
        <v>100</v>
      </c>
      <c r="T64" s="138">
        <f t="shared" si="14"/>
        <v>4</v>
      </c>
      <c r="U64" s="211">
        <v>59</v>
      </c>
      <c r="V64" s="211">
        <v>100</v>
      </c>
      <c r="W64" s="124">
        <f t="shared" si="15"/>
        <v>2</v>
      </c>
      <c r="X64" s="211">
        <v>36</v>
      </c>
      <c r="Y64" s="211">
        <v>1</v>
      </c>
      <c r="Z64" s="128">
        <f t="shared" si="16"/>
        <v>20</v>
      </c>
      <c r="AA64" s="128">
        <f t="shared" si="17"/>
        <v>100</v>
      </c>
      <c r="AB64" s="28"/>
      <c r="AC64" s="28"/>
      <c r="AD64" s="28"/>
      <c r="AE64" s="28"/>
      <c r="AF64" s="28"/>
      <c r="AG64" s="28"/>
      <c r="AH64" s="28"/>
      <c r="AI64" s="28"/>
      <c r="AJ64" s="28"/>
      <c r="AK64" s="28"/>
      <c r="AL64" s="28"/>
      <c r="AM64" s="28"/>
      <c r="AN64" s="28"/>
      <c r="AO64" s="28"/>
      <c r="AP64" s="28"/>
      <c r="AQ64" s="28"/>
      <c r="AR64" s="28"/>
      <c r="AS64" s="28"/>
      <c r="AT64" s="28"/>
      <c r="AU64" s="28"/>
      <c r="AV64" s="28"/>
      <c r="AW64" s="28"/>
      <c r="AX64" s="28"/>
      <c r="AY64" s="28"/>
      <c r="AZ64" s="28"/>
      <c r="BA64" s="28"/>
      <c r="BB64" s="28"/>
      <c r="BC64" s="28"/>
      <c r="BD64" s="28"/>
      <c r="BE64" s="28"/>
      <c r="BF64" s="28"/>
      <c r="BG64" s="28"/>
      <c r="BH64" s="28"/>
      <c r="BI64" s="28"/>
      <c r="BJ64" s="28"/>
      <c r="BK64" s="28"/>
      <c r="BL64" s="28"/>
      <c r="BM64" s="28"/>
      <c r="BN64" s="28"/>
      <c r="BO64" s="28"/>
      <c r="BP64" s="28"/>
      <c r="BQ64" s="28"/>
      <c r="BR64" s="28"/>
      <c r="BS64" s="28"/>
      <c r="BT64" s="28"/>
      <c r="BU64" s="28"/>
      <c r="BV64" s="28"/>
      <c r="BW64" s="28"/>
      <c r="BX64" s="28"/>
      <c r="BY64" s="28"/>
      <c r="BZ64" s="28"/>
      <c r="CA64" s="28"/>
      <c r="CB64" s="28"/>
      <c r="CC64" s="28"/>
      <c r="CD64" s="28"/>
      <c r="CE64" s="28"/>
      <c r="CF64" s="28"/>
      <c r="CG64" s="28"/>
      <c r="CH64" s="28"/>
      <c r="CI64" s="28"/>
      <c r="CJ64" s="28"/>
      <c r="CK64" s="28"/>
      <c r="CL64" s="28"/>
      <c r="CM64" s="28"/>
      <c r="CN64" s="28"/>
      <c r="CO64" s="28"/>
      <c r="CP64" s="28"/>
      <c r="CQ64" s="28"/>
      <c r="CR64" s="28"/>
      <c r="CS64" s="28"/>
      <c r="CT64" s="28"/>
      <c r="CU64" s="28"/>
      <c r="CV64" s="28"/>
      <c r="CW64" s="28"/>
      <c r="CX64" s="28"/>
      <c r="CY64" s="28"/>
      <c r="CZ64" s="28"/>
      <c r="DA64" s="28"/>
      <c r="DB64" s="28"/>
      <c r="DC64" s="28"/>
      <c r="DD64" s="28"/>
      <c r="DE64" s="28"/>
      <c r="DF64" s="28"/>
      <c r="DG64" s="28"/>
      <c r="DH64" s="28"/>
      <c r="DI64" s="28"/>
      <c r="DJ64" s="28"/>
      <c r="DK64" s="28"/>
      <c r="DL64" s="28"/>
      <c r="DM64" s="28"/>
      <c r="DN64" s="28"/>
      <c r="DO64" s="28"/>
      <c r="DP64" s="28"/>
      <c r="DQ64" s="28"/>
      <c r="DR64" s="28"/>
      <c r="DS64" s="28"/>
      <c r="DT64" s="28"/>
      <c r="DU64" s="28"/>
      <c r="DV64" s="28"/>
      <c r="DW64" s="28"/>
      <c r="DX64" s="28"/>
      <c r="DY64" s="28"/>
      <c r="DZ64" s="28"/>
      <c r="EA64" s="28"/>
      <c r="EB64" s="28"/>
      <c r="EC64" s="28"/>
      <c r="ED64" s="28"/>
      <c r="EE64" s="28"/>
      <c r="EF64" s="28"/>
      <c r="EG64" s="28"/>
      <c r="EH64" s="28"/>
      <c r="EI64" s="28"/>
      <c r="EJ64" s="28"/>
      <c r="EK64" s="28"/>
      <c r="EL64" s="28"/>
      <c r="EM64" s="28"/>
      <c r="EN64" s="28"/>
      <c r="EO64" s="28"/>
      <c r="EP64" s="28"/>
      <c r="EQ64" s="28"/>
      <c r="ER64" s="28"/>
      <c r="ES64" s="28"/>
      <c r="ET64" s="28"/>
      <c r="EU64" s="28"/>
      <c r="EV64" s="28"/>
      <c r="EW64" s="28"/>
      <c r="EX64" s="28"/>
      <c r="EY64" s="28"/>
      <c r="EZ64" s="28"/>
    </row>
    <row r="65" spans="1:156" ht="30" customHeight="1" x14ac:dyDescent="0.25">
      <c r="A65" s="172" t="s">
        <v>609</v>
      </c>
      <c r="B65" s="129">
        <v>63</v>
      </c>
      <c r="C65" s="167" t="s">
        <v>172</v>
      </c>
      <c r="D65" s="167" t="s">
        <v>329</v>
      </c>
      <c r="E65" s="129" t="s">
        <v>616</v>
      </c>
      <c r="F65" s="124">
        <f t="shared" si="9"/>
        <v>2</v>
      </c>
      <c r="G65" s="196">
        <v>31</v>
      </c>
      <c r="H65" s="196">
        <v>3</v>
      </c>
      <c r="I65" s="147">
        <v>3</v>
      </c>
      <c r="J65" s="138">
        <f t="shared" si="10"/>
        <v>2</v>
      </c>
      <c r="K65" s="132">
        <v>93.650793650793645</v>
      </c>
      <c r="L65" s="138">
        <f t="shared" si="11"/>
        <v>4</v>
      </c>
      <c r="M65" s="126">
        <v>2</v>
      </c>
      <c r="N65" s="126">
        <v>2</v>
      </c>
      <c r="O65" s="126">
        <v>2</v>
      </c>
      <c r="P65" s="124">
        <f t="shared" si="12"/>
        <v>6</v>
      </c>
      <c r="Q65" s="80">
        <v>31</v>
      </c>
      <c r="R65" s="80">
        <v>30</v>
      </c>
      <c r="S65" s="140">
        <f t="shared" si="13"/>
        <v>97</v>
      </c>
      <c r="T65" s="138">
        <f t="shared" si="14"/>
        <v>4</v>
      </c>
      <c r="U65" s="211">
        <v>30</v>
      </c>
      <c r="V65" s="211">
        <v>100</v>
      </c>
      <c r="W65" s="124">
        <f t="shared" si="15"/>
        <v>2</v>
      </c>
      <c r="X65" s="211">
        <v>37</v>
      </c>
      <c r="Y65" s="211">
        <v>1</v>
      </c>
      <c r="Z65" s="128">
        <f t="shared" si="16"/>
        <v>20</v>
      </c>
      <c r="AA65" s="128">
        <f t="shared" si="17"/>
        <v>100</v>
      </c>
      <c r="AB65" s="28"/>
      <c r="AC65" s="28"/>
      <c r="AD65" s="28"/>
      <c r="AE65" s="28"/>
      <c r="AF65" s="28"/>
      <c r="AG65" s="28"/>
      <c r="AH65" s="28"/>
      <c r="AI65" s="28"/>
      <c r="AJ65" s="28"/>
      <c r="AK65" s="28"/>
      <c r="AL65" s="28"/>
      <c r="AM65" s="28"/>
      <c r="AN65" s="28"/>
      <c r="AO65" s="28"/>
      <c r="AP65" s="28"/>
      <c r="AQ65" s="28"/>
      <c r="AR65" s="28"/>
      <c r="AS65" s="28"/>
      <c r="AT65" s="28"/>
      <c r="AU65" s="28"/>
      <c r="AV65" s="28"/>
      <c r="AW65" s="28"/>
      <c r="AX65" s="28"/>
      <c r="AY65" s="28"/>
      <c r="AZ65" s="28"/>
      <c r="BA65" s="28"/>
      <c r="BB65" s="28"/>
      <c r="BC65" s="28"/>
      <c r="BD65" s="28"/>
      <c r="BE65" s="28"/>
      <c r="BF65" s="28"/>
      <c r="BG65" s="28"/>
      <c r="BH65" s="28"/>
      <c r="BI65" s="28"/>
      <c r="BJ65" s="28"/>
      <c r="BK65" s="28"/>
      <c r="BL65" s="28"/>
      <c r="BM65" s="28"/>
      <c r="BN65" s="28"/>
      <c r="BO65" s="28"/>
      <c r="BP65" s="28"/>
      <c r="BQ65" s="28"/>
      <c r="BR65" s="28"/>
      <c r="BS65" s="28"/>
      <c r="BT65" s="28"/>
      <c r="BU65" s="28"/>
      <c r="BV65" s="28"/>
      <c r="BW65" s="28"/>
      <c r="BX65" s="28"/>
      <c r="BY65" s="28"/>
      <c r="BZ65" s="28"/>
      <c r="CA65" s="28"/>
      <c r="CB65" s="28"/>
      <c r="CC65" s="28"/>
      <c r="CD65" s="28"/>
      <c r="CE65" s="28"/>
      <c r="CF65" s="28"/>
      <c r="CG65" s="28"/>
      <c r="CH65" s="28"/>
      <c r="CI65" s="28"/>
      <c r="CJ65" s="28"/>
      <c r="CK65" s="28"/>
      <c r="CL65" s="28"/>
      <c r="CM65" s="28"/>
      <c r="CN65" s="28"/>
      <c r="CO65" s="28"/>
      <c r="CP65" s="28"/>
      <c r="CQ65" s="28"/>
      <c r="CR65" s="28"/>
      <c r="CS65" s="28"/>
      <c r="CT65" s="28"/>
      <c r="CU65" s="28"/>
      <c r="CV65" s="28"/>
      <c r="CW65" s="28"/>
      <c r="CX65" s="28"/>
      <c r="CY65" s="28"/>
      <c r="CZ65" s="28"/>
      <c r="DA65" s="28"/>
      <c r="DB65" s="28"/>
      <c r="DC65" s="28"/>
      <c r="DD65" s="28"/>
      <c r="DE65" s="28"/>
      <c r="DF65" s="28"/>
      <c r="DG65" s="28"/>
      <c r="DH65" s="28"/>
      <c r="DI65" s="28"/>
      <c r="DJ65" s="28"/>
      <c r="DK65" s="28"/>
      <c r="DL65" s="28"/>
      <c r="DM65" s="28"/>
      <c r="DN65" s="28"/>
      <c r="DO65" s="28"/>
      <c r="DP65" s="28"/>
      <c r="DQ65" s="28"/>
      <c r="DR65" s="28"/>
      <c r="DS65" s="28"/>
      <c r="DT65" s="28"/>
      <c r="DU65" s="28"/>
      <c r="DV65" s="28"/>
      <c r="DW65" s="28"/>
      <c r="DX65" s="28"/>
      <c r="DY65" s="28"/>
      <c r="DZ65" s="28"/>
      <c r="EA65" s="28"/>
      <c r="EB65" s="28"/>
      <c r="EC65" s="28"/>
      <c r="ED65" s="28"/>
      <c r="EE65" s="28"/>
      <c r="EF65" s="28"/>
      <c r="EG65" s="28"/>
      <c r="EH65" s="28"/>
      <c r="EI65" s="28"/>
      <c r="EJ65" s="28"/>
      <c r="EK65" s="28"/>
      <c r="EL65" s="28"/>
      <c r="EM65" s="28"/>
      <c r="EN65" s="28"/>
      <c r="EO65" s="28"/>
      <c r="EP65" s="28"/>
      <c r="EQ65" s="28"/>
      <c r="ER65" s="28"/>
      <c r="ES65" s="28"/>
      <c r="ET65" s="28"/>
      <c r="EU65" s="28"/>
      <c r="EV65" s="28"/>
      <c r="EW65" s="28"/>
      <c r="EX65" s="28"/>
      <c r="EY65" s="28"/>
      <c r="EZ65" s="28"/>
    </row>
    <row r="66" spans="1:156" ht="30" customHeight="1" x14ac:dyDescent="0.25">
      <c r="A66" s="169" t="s">
        <v>610</v>
      </c>
      <c r="B66" s="129">
        <v>64</v>
      </c>
      <c r="C66" s="167" t="s">
        <v>176</v>
      </c>
      <c r="D66" s="167" t="s">
        <v>330</v>
      </c>
      <c r="E66" s="129" t="s">
        <v>616</v>
      </c>
      <c r="F66" s="124">
        <f t="shared" si="9"/>
        <v>2</v>
      </c>
      <c r="G66" s="196">
        <v>119</v>
      </c>
      <c r="H66" s="196">
        <v>6</v>
      </c>
      <c r="I66" s="224">
        <v>6</v>
      </c>
      <c r="J66" s="138">
        <f t="shared" si="10"/>
        <v>2</v>
      </c>
      <c r="K66" s="142">
        <v>100</v>
      </c>
      <c r="L66" s="138">
        <f t="shared" si="11"/>
        <v>4</v>
      </c>
      <c r="M66" s="126">
        <v>2</v>
      </c>
      <c r="N66" s="126">
        <v>2</v>
      </c>
      <c r="O66" s="126">
        <v>2</v>
      </c>
      <c r="P66" s="124">
        <f t="shared" si="12"/>
        <v>6</v>
      </c>
      <c r="Q66" s="80">
        <v>113</v>
      </c>
      <c r="R66" s="80">
        <v>113</v>
      </c>
      <c r="S66" s="139">
        <f t="shared" si="13"/>
        <v>100</v>
      </c>
      <c r="T66" s="138">
        <f t="shared" si="14"/>
        <v>4</v>
      </c>
      <c r="U66" s="196">
        <v>119</v>
      </c>
      <c r="V66" s="196">
        <v>100</v>
      </c>
      <c r="W66" s="124">
        <f t="shared" si="15"/>
        <v>2</v>
      </c>
      <c r="X66" s="91">
        <v>47</v>
      </c>
      <c r="Y66" s="91">
        <v>12</v>
      </c>
      <c r="Z66" s="128">
        <f t="shared" si="16"/>
        <v>20</v>
      </c>
      <c r="AA66" s="128">
        <f t="shared" si="17"/>
        <v>100</v>
      </c>
      <c r="AB66" s="101"/>
      <c r="AC66" s="164"/>
      <c r="AD66" s="165"/>
      <c r="AE66" s="101"/>
      <c r="AF66" s="101"/>
      <c r="AG66" s="101"/>
      <c r="AH66" s="101"/>
      <c r="AI66" s="101"/>
      <c r="AJ66" s="101"/>
      <c r="AK66" s="101"/>
      <c r="AL66" s="101"/>
      <c r="AM66" s="101"/>
      <c r="AN66" s="101"/>
      <c r="AO66" s="101"/>
      <c r="AP66" s="101"/>
      <c r="AQ66" s="101"/>
      <c r="AR66" s="101"/>
      <c r="AS66" s="101"/>
      <c r="AT66" s="101"/>
      <c r="AU66" s="101"/>
      <c r="AV66" s="101"/>
      <c r="AW66" s="101"/>
      <c r="AX66" s="101"/>
      <c r="AY66" s="101"/>
      <c r="AZ66" s="101"/>
      <c r="BA66" s="101"/>
      <c r="BB66" s="101"/>
      <c r="BC66" s="101"/>
      <c r="BD66" s="101"/>
      <c r="BE66" s="101"/>
      <c r="BF66" s="101"/>
      <c r="BG66" s="101"/>
      <c r="BH66" s="101"/>
      <c r="BI66" s="101"/>
      <c r="BJ66" s="101"/>
      <c r="BK66" s="101"/>
      <c r="BL66" s="101"/>
      <c r="BM66" s="101"/>
      <c r="BN66" s="101"/>
      <c r="BO66" s="101"/>
      <c r="BP66" s="101"/>
      <c r="BQ66" s="101"/>
      <c r="BR66" s="101"/>
      <c r="BS66" s="101"/>
      <c r="BT66" s="101"/>
      <c r="BU66" s="101"/>
      <c r="BV66" s="101"/>
      <c r="BW66" s="101"/>
      <c r="BX66" s="101"/>
      <c r="BY66" s="101"/>
      <c r="BZ66" s="101"/>
      <c r="CA66" s="101"/>
      <c r="CB66" s="101"/>
      <c r="CC66" s="101"/>
      <c r="CD66" s="101"/>
      <c r="CE66" s="101"/>
      <c r="CF66" s="101"/>
      <c r="CG66" s="101"/>
      <c r="CH66" s="101"/>
      <c r="CI66" s="101"/>
      <c r="CJ66" s="101"/>
      <c r="CK66" s="101"/>
      <c r="CL66" s="101"/>
      <c r="CM66" s="101"/>
      <c r="CN66" s="101"/>
      <c r="CO66" s="101"/>
      <c r="CP66" s="101"/>
      <c r="CQ66" s="101"/>
      <c r="CR66" s="101"/>
      <c r="CS66" s="101"/>
      <c r="CT66" s="101"/>
      <c r="CU66" s="101"/>
      <c r="CV66" s="101"/>
      <c r="CW66" s="101"/>
      <c r="CX66" s="101"/>
      <c r="CY66" s="101"/>
      <c r="CZ66" s="101"/>
      <c r="DA66" s="101"/>
      <c r="DB66" s="101"/>
      <c r="DC66" s="101"/>
      <c r="DD66" s="101"/>
      <c r="DE66" s="101"/>
      <c r="DF66" s="101"/>
      <c r="DG66" s="101"/>
      <c r="DH66" s="101"/>
      <c r="DI66" s="101"/>
      <c r="DJ66" s="101"/>
      <c r="DK66" s="101"/>
      <c r="DL66" s="101"/>
      <c r="DM66" s="101"/>
      <c r="DN66" s="101"/>
      <c r="DO66" s="101"/>
      <c r="DP66" s="101"/>
      <c r="DQ66" s="101"/>
      <c r="DR66" s="101"/>
      <c r="DS66" s="101"/>
      <c r="DT66" s="101"/>
      <c r="DU66" s="101"/>
      <c r="DV66" s="101"/>
      <c r="DW66" s="101"/>
      <c r="DX66" s="101"/>
      <c r="DY66" s="101"/>
      <c r="DZ66" s="101"/>
      <c r="EA66" s="101"/>
      <c r="EB66" s="101"/>
      <c r="EC66" s="101"/>
      <c r="ED66" s="101"/>
      <c r="EE66" s="101"/>
      <c r="EF66" s="101"/>
      <c r="EG66" s="101"/>
      <c r="EH66" s="101"/>
      <c r="EI66" s="101"/>
      <c r="EJ66" s="101"/>
      <c r="EK66" s="101"/>
      <c r="EL66" s="101"/>
      <c r="EM66" s="101"/>
      <c r="EN66" s="101"/>
      <c r="EO66" s="101"/>
      <c r="EP66" s="101"/>
      <c r="EQ66" s="101"/>
      <c r="ER66" s="101"/>
      <c r="ES66" s="101"/>
      <c r="ET66" s="101"/>
      <c r="EU66" s="101"/>
      <c r="EV66" s="101"/>
      <c r="EW66" s="101"/>
      <c r="EX66" s="101"/>
      <c r="EY66" s="101"/>
      <c r="EZ66" s="101"/>
    </row>
    <row r="67" spans="1:156" ht="30" customHeight="1" x14ac:dyDescent="0.25">
      <c r="A67" s="169" t="s">
        <v>610</v>
      </c>
      <c r="B67" s="129">
        <v>65</v>
      </c>
      <c r="C67" s="167" t="s">
        <v>181</v>
      </c>
      <c r="D67" s="167" t="s">
        <v>406</v>
      </c>
      <c r="E67" s="129" t="s">
        <v>616</v>
      </c>
      <c r="F67" s="124">
        <f t="shared" si="9"/>
        <v>2</v>
      </c>
      <c r="G67" s="196">
        <v>22</v>
      </c>
      <c r="H67" s="196">
        <v>2</v>
      </c>
      <c r="I67" s="224">
        <v>2</v>
      </c>
      <c r="J67" s="138">
        <f t="shared" si="10"/>
        <v>2</v>
      </c>
      <c r="K67" s="142">
        <v>95.2</v>
      </c>
      <c r="L67" s="138">
        <f t="shared" si="11"/>
        <v>4</v>
      </c>
      <c r="M67" s="126">
        <v>2</v>
      </c>
      <c r="N67" s="126">
        <v>2</v>
      </c>
      <c r="O67" s="126">
        <v>2</v>
      </c>
      <c r="P67" s="124">
        <f t="shared" si="12"/>
        <v>6</v>
      </c>
      <c r="Q67" s="80">
        <v>21</v>
      </c>
      <c r="R67" s="80">
        <v>21</v>
      </c>
      <c r="S67" s="139">
        <f t="shared" si="13"/>
        <v>100</v>
      </c>
      <c r="T67" s="138">
        <f t="shared" si="14"/>
        <v>4</v>
      </c>
      <c r="U67" s="196">
        <v>19</v>
      </c>
      <c r="V67" s="196">
        <v>100</v>
      </c>
      <c r="W67" s="124">
        <f t="shared" si="15"/>
        <v>2</v>
      </c>
      <c r="X67" s="91">
        <v>60</v>
      </c>
      <c r="Y67" s="91">
        <v>0</v>
      </c>
      <c r="Z67" s="128">
        <f t="shared" si="16"/>
        <v>20</v>
      </c>
      <c r="AA67" s="128">
        <f t="shared" si="17"/>
        <v>100</v>
      </c>
      <c r="AB67" s="101"/>
      <c r="AC67" s="164"/>
      <c r="AD67" s="165"/>
      <c r="AE67" s="101"/>
      <c r="AF67" s="101"/>
      <c r="AG67" s="101"/>
      <c r="AH67" s="101"/>
      <c r="AI67" s="101"/>
      <c r="AJ67" s="101"/>
      <c r="AK67" s="101"/>
      <c r="AL67" s="101"/>
      <c r="AM67" s="101"/>
      <c r="AN67" s="101"/>
      <c r="AO67" s="101"/>
      <c r="AP67" s="101"/>
      <c r="AQ67" s="101"/>
      <c r="AR67" s="101"/>
      <c r="AS67" s="101"/>
      <c r="AT67" s="101"/>
      <c r="AU67" s="101"/>
      <c r="AV67" s="101"/>
      <c r="AW67" s="101"/>
      <c r="AX67" s="101"/>
      <c r="AY67" s="101"/>
      <c r="AZ67" s="101"/>
      <c r="BA67" s="101"/>
      <c r="BB67" s="101"/>
      <c r="BC67" s="101"/>
      <c r="BD67" s="101"/>
      <c r="BE67" s="101"/>
      <c r="BF67" s="101"/>
      <c r="BG67" s="101"/>
      <c r="BH67" s="101"/>
      <c r="BI67" s="101"/>
      <c r="BJ67" s="101"/>
      <c r="BK67" s="101"/>
      <c r="BL67" s="101"/>
      <c r="BM67" s="101"/>
      <c r="BN67" s="101"/>
      <c r="BO67" s="101"/>
      <c r="BP67" s="101"/>
      <c r="BQ67" s="101"/>
      <c r="BR67" s="101"/>
      <c r="BS67" s="101"/>
      <c r="BT67" s="101"/>
      <c r="BU67" s="101"/>
      <c r="BV67" s="101"/>
      <c r="BW67" s="101"/>
      <c r="BX67" s="101"/>
      <c r="BY67" s="101"/>
      <c r="BZ67" s="101"/>
      <c r="CA67" s="101"/>
      <c r="CB67" s="101"/>
      <c r="CC67" s="101"/>
      <c r="CD67" s="101"/>
      <c r="CE67" s="101"/>
      <c r="CF67" s="101"/>
      <c r="CG67" s="101"/>
      <c r="CH67" s="101"/>
      <c r="CI67" s="101"/>
      <c r="CJ67" s="101"/>
      <c r="CK67" s="101"/>
      <c r="CL67" s="101"/>
      <c r="CM67" s="101"/>
      <c r="CN67" s="101"/>
      <c r="CO67" s="101"/>
      <c r="CP67" s="101"/>
      <c r="CQ67" s="101"/>
      <c r="CR67" s="101"/>
      <c r="CS67" s="101"/>
      <c r="CT67" s="101"/>
      <c r="CU67" s="101"/>
      <c r="CV67" s="101"/>
      <c r="CW67" s="101"/>
      <c r="CX67" s="101"/>
      <c r="CY67" s="101"/>
      <c r="CZ67" s="101"/>
      <c r="DA67" s="101"/>
      <c r="DB67" s="101"/>
      <c r="DC67" s="101"/>
      <c r="DD67" s="101"/>
      <c r="DE67" s="101"/>
      <c r="DF67" s="101"/>
      <c r="DG67" s="101"/>
      <c r="DH67" s="101"/>
      <c r="DI67" s="101"/>
      <c r="DJ67" s="101"/>
      <c r="DK67" s="101"/>
      <c r="DL67" s="101"/>
      <c r="DM67" s="101"/>
      <c r="DN67" s="101"/>
      <c r="DO67" s="101"/>
      <c r="DP67" s="101"/>
      <c r="DQ67" s="101"/>
      <c r="DR67" s="101"/>
      <c r="DS67" s="101"/>
      <c r="DT67" s="101"/>
      <c r="DU67" s="101"/>
      <c r="DV67" s="101"/>
      <c r="DW67" s="101"/>
      <c r="DX67" s="101"/>
      <c r="DY67" s="101"/>
      <c r="DZ67" s="101"/>
      <c r="EA67" s="101"/>
      <c r="EB67" s="101"/>
      <c r="EC67" s="101"/>
      <c r="ED67" s="101"/>
      <c r="EE67" s="101"/>
      <c r="EF67" s="101"/>
      <c r="EG67" s="101"/>
      <c r="EH67" s="101"/>
      <c r="EI67" s="101"/>
      <c r="EJ67" s="101"/>
      <c r="EK67" s="101"/>
      <c r="EL67" s="101"/>
      <c r="EM67" s="101"/>
      <c r="EN67" s="101"/>
      <c r="EO67" s="101"/>
      <c r="EP67" s="101"/>
      <c r="EQ67" s="101"/>
      <c r="ER67" s="101"/>
      <c r="ES67" s="101"/>
      <c r="ET67" s="101"/>
      <c r="EU67" s="101"/>
      <c r="EV67" s="101"/>
      <c r="EW67" s="101"/>
      <c r="EX67" s="101"/>
      <c r="EY67" s="101"/>
      <c r="EZ67" s="101"/>
    </row>
    <row r="68" spans="1:156" s="5" customFormat="1" ht="30" customHeight="1" x14ac:dyDescent="0.25">
      <c r="A68" s="169" t="s">
        <v>610</v>
      </c>
      <c r="B68" s="129">
        <v>66</v>
      </c>
      <c r="C68" s="167" t="s">
        <v>178</v>
      </c>
      <c r="D68" s="167" t="s">
        <v>231</v>
      </c>
      <c r="E68" s="129" t="s">
        <v>616</v>
      </c>
      <c r="F68" s="124">
        <f t="shared" si="9"/>
        <v>2</v>
      </c>
      <c r="G68" s="196">
        <v>94</v>
      </c>
      <c r="H68" s="196">
        <v>6</v>
      </c>
      <c r="I68" s="224">
        <v>6</v>
      </c>
      <c r="J68" s="138">
        <f t="shared" si="10"/>
        <v>2</v>
      </c>
      <c r="K68" s="142">
        <v>95.2</v>
      </c>
      <c r="L68" s="138">
        <f t="shared" si="11"/>
        <v>4</v>
      </c>
      <c r="M68" s="126">
        <v>2</v>
      </c>
      <c r="N68" s="126">
        <v>2</v>
      </c>
      <c r="O68" s="126">
        <v>2</v>
      </c>
      <c r="P68" s="124">
        <f t="shared" si="12"/>
        <v>6</v>
      </c>
      <c r="Q68" s="80">
        <v>94</v>
      </c>
      <c r="R68" s="80">
        <v>94</v>
      </c>
      <c r="S68" s="139">
        <f t="shared" si="13"/>
        <v>100</v>
      </c>
      <c r="T68" s="138">
        <f t="shared" si="14"/>
        <v>4</v>
      </c>
      <c r="U68" s="196">
        <v>87</v>
      </c>
      <c r="V68" s="196">
        <v>100</v>
      </c>
      <c r="W68" s="124">
        <f t="shared" si="15"/>
        <v>2</v>
      </c>
      <c r="X68" s="91">
        <v>84</v>
      </c>
      <c r="Y68" s="91">
        <v>21</v>
      </c>
      <c r="Z68" s="128">
        <f t="shared" si="16"/>
        <v>20</v>
      </c>
      <c r="AA68" s="128">
        <f t="shared" si="17"/>
        <v>100</v>
      </c>
      <c r="AB68" s="101"/>
      <c r="AC68" s="164"/>
      <c r="AD68" s="165"/>
      <c r="AE68" s="101"/>
      <c r="AF68" s="101"/>
      <c r="AG68" s="101"/>
      <c r="AH68" s="101"/>
      <c r="AI68" s="101"/>
      <c r="AJ68" s="101"/>
      <c r="AK68" s="101"/>
      <c r="AL68" s="101"/>
      <c r="AM68" s="101"/>
      <c r="AN68" s="101"/>
      <c r="AO68" s="101"/>
      <c r="AP68" s="101"/>
      <c r="AQ68" s="101"/>
      <c r="AR68" s="101"/>
      <c r="AS68" s="101"/>
      <c r="AT68" s="101"/>
      <c r="AU68" s="101"/>
      <c r="AV68" s="101"/>
      <c r="AW68" s="101"/>
      <c r="AX68" s="101"/>
      <c r="AY68" s="101"/>
      <c r="AZ68" s="101"/>
      <c r="BA68" s="101"/>
      <c r="BB68" s="101"/>
      <c r="BC68" s="101"/>
      <c r="BD68" s="101"/>
      <c r="BE68" s="101"/>
      <c r="BF68" s="101"/>
      <c r="BG68" s="101"/>
      <c r="BH68" s="101"/>
      <c r="BI68" s="101"/>
      <c r="BJ68" s="101"/>
      <c r="BK68" s="101"/>
      <c r="BL68" s="101"/>
      <c r="BM68" s="101"/>
      <c r="BN68" s="101"/>
      <c r="BO68" s="101"/>
      <c r="BP68" s="101"/>
      <c r="BQ68" s="101"/>
      <c r="BR68" s="101"/>
      <c r="BS68" s="101"/>
      <c r="BT68" s="101"/>
      <c r="BU68" s="101"/>
      <c r="BV68" s="101"/>
      <c r="BW68" s="101"/>
      <c r="BX68" s="101"/>
      <c r="BY68" s="101"/>
      <c r="BZ68" s="101"/>
      <c r="CA68" s="101"/>
      <c r="CB68" s="101"/>
      <c r="CC68" s="101"/>
      <c r="CD68" s="101"/>
      <c r="CE68" s="101"/>
      <c r="CF68" s="101"/>
      <c r="CG68" s="101"/>
      <c r="CH68" s="101"/>
      <c r="CI68" s="101"/>
      <c r="CJ68" s="101"/>
      <c r="CK68" s="101"/>
      <c r="CL68" s="101"/>
      <c r="CM68" s="101"/>
      <c r="CN68" s="101"/>
      <c r="CO68" s="101"/>
      <c r="CP68" s="101"/>
      <c r="CQ68" s="101"/>
      <c r="CR68" s="101"/>
      <c r="CS68" s="101"/>
      <c r="CT68" s="101"/>
      <c r="CU68" s="101"/>
      <c r="CV68" s="101"/>
      <c r="CW68" s="101"/>
      <c r="CX68" s="101"/>
      <c r="CY68" s="101"/>
      <c r="CZ68" s="101"/>
      <c r="DA68" s="101"/>
      <c r="DB68" s="101"/>
      <c r="DC68" s="101"/>
      <c r="DD68" s="101"/>
      <c r="DE68" s="101"/>
      <c r="DF68" s="101"/>
      <c r="DG68" s="101"/>
      <c r="DH68" s="101"/>
      <c r="DI68" s="101"/>
      <c r="DJ68" s="101"/>
      <c r="DK68" s="101"/>
      <c r="DL68" s="101"/>
      <c r="DM68" s="101"/>
      <c r="DN68" s="101"/>
      <c r="DO68" s="101"/>
      <c r="DP68" s="101"/>
      <c r="DQ68" s="101"/>
      <c r="DR68" s="101"/>
      <c r="DS68" s="101"/>
      <c r="DT68" s="101"/>
      <c r="DU68" s="101"/>
      <c r="DV68" s="101"/>
      <c r="DW68" s="101"/>
      <c r="DX68" s="101"/>
      <c r="DY68" s="101"/>
      <c r="DZ68" s="101"/>
      <c r="EA68" s="101"/>
      <c r="EB68" s="101"/>
      <c r="EC68" s="101"/>
      <c r="ED68" s="101"/>
      <c r="EE68" s="101"/>
      <c r="EF68" s="101"/>
      <c r="EG68" s="101"/>
      <c r="EH68" s="101"/>
      <c r="EI68" s="101"/>
      <c r="EJ68" s="101"/>
      <c r="EK68" s="101"/>
      <c r="EL68" s="101"/>
      <c r="EM68" s="101"/>
      <c r="EN68" s="101"/>
      <c r="EO68" s="101"/>
      <c r="EP68" s="101"/>
      <c r="EQ68" s="101"/>
      <c r="ER68" s="101"/>
      <c r="ES68" s="101"/>
      <c r="ET68" s="101"/>
      <c r="EU68" s="101"/>
      <c r="EV68" s="101"/>
      <c r="EW68" s="101"/>
      <c r="EX68" s="101"/>
      <c r="EY68" s="101"/>
      <c r="EZ68" s="101"/>
    </row>
    <row r="69" spans="1:156" s="5" customFormat="1" ht="30" customHeight="1" x14ac:dyDescent="0.25">
      <c r="A69" s="169" t="s">
        <v>610</v>
      </c>
      <c r="B69" s="129">
        <v>67</v>
      </c>
      <c r="C69" s="167" t="s">
        <v>16</v>
      </c>
      <c r="D69" s="167" t="s">
        <v>254</v>
      </c>
      <c r="E69" s="129" t="s">
        <v>616</v>
      </c>
      <c r="F69" s="124">
        <f t="shared" si="9"/>
        <v>2</v>
      </c>
      <c r="G69" s="196">
        <v>33</v>
      </c>
      <c r="H69" s="196">
        <v>2</v>
      </c>
      <c r="I69" s="224">
        <v>2</v>
      </c>
      <c r="J69" s="138">
        <f t="shared" si="10"/>
        <v>2</v>
      </c>
      <c r="K69" s="142">
        <v>95.2</v>
      </c>
      <c r="L69" s="138">
        <f t="shared" si="11"/>
        <v>4</v>
      </c>
      <c r="M69" s="126">
        <v>2</v>
      </c>
      <c r="N69" s="126">
        <v>2</v>
      </c>
      <c r="O69" s="126">
        <v>2</v>
      </c>
      <c r="P69" s="124">
        <f t="shared" si="12"/>
        <v>6</v>
      </c>
      <c r="Q69" s="80">
        <v>33</v>
      </c>
      <c r="R69" s="80">
        <v>33</v>
      </c>
      <c r="S69" s="139">
        <f t="shared" si="13"/>
        <v>100</v>
      </c>
      <c r="T69" s="138">
        <f t="shared" si="14"/>
        <v>4</v>
      </c>
      <c r="U69" s="196">
        <v>28</v>
      </c>
      <c r="V69" s="196">
        <v>100</v>
      </c>
      <c r="W69" s="124">
        <f t="shared" si="15"/>
        <v>2</v>
      </c>
      <c r="X69" s="91">
        <v>50</v>
      </c>
      <c r="Y69" s="91">
        <v>6</v>
      </c>
      <c r="Z69" s="128">
        <f t="shared" si="16"/>
        <v>20</v>
      </c>
      <c r="AA69" s="128">
        <f t="shared" si="17"/>
        <v>100</v>
      </c>
      <c r="AB69" s="101"/>
      <c r="AC69" s="164"/>
      <c r="AD69" s="165"/>
      <c r="AE69" s="101"/>
      <c r="AF69" s="101"/>
      <c r="AG69" s="101"/>
      <c r="AH69" s="101"/>
      <c r="AI69" s="101"/>
      <c r="AJ69" s="101"/>
      <c r="AK69" s="101"/>
      <c r="AL69" s="101"/>
      <c r="AM69" s="101"/>
      <c r="AN69" s="101"/>
      <c r="AO69" s="101"/>
      <c r="AP69" s="101"/>
      <c r="AQ69" s="101"/>
      <c r="AR69" s="101"/>
      <c r="AS69" s="101"/>
      <c r="AT69" s="101"/>
      <c r="AU69" s="101"/>
      <c r="AV69" s="101"/>
      <c r="AW69" s="101"/>
      <c r="AX69" s="101"/>
      <c r="AY69" s="101"/>
      <c r="AZ69" s="101"/>
      <c r="BA69" s="101"/>
      <c r="BB69" s="101"/>
      <c r="BC69" s="101"/>
      <c r="BD69" s="101"/>
      <c r="BE69" s="101"/>
      <c r="BF69" s="101"/>
      <c r="BG69" s="101"/>
      <c r="BH69" s="101"/>
      <c r="BI69" s="101"/>
      <c r="BJ69" s="101"/>
      <c r="BK69" s="101"/>
      <c r="BL69" s="101"/>
      <c r="BM69" s="101"/>
      <c r="BN69" s="101"/>
      <c r="BO69" s="101"/>
      <c r="BP69" s="101"/>
      <c r="BQ69" s="101"/>
      <c r="BR69" s="101"/>
      <c r="BS69" s="101"/>
      <c r="BT69" s="101"/>
      <c r="BU69" s="101"/>
      <c r="BV69" s="101"/>
      <c r="BW69" s="101"/>
      <c r="BX69" s="101"/>
      <c r="BY69" s="101"/>
      <c r="BZ69" s="101"/>
      <c r="CA69" s="101"/>
      <c r="CB69" s="101"/>
      <c r="CC69" s="101"/>
      <c r="CD69" s="101"/>
      <c r="CE69" s="101"/>
      <c r="CF69" s="101"/>
      <c r="CG69" s="101"/>
      <c r="CH69" s="101"/>
      <c r="CI69" s="101"/>
      <c r="CJ69" s="101"/>
      <c r="CK69" s="101"/>
      <c r="CL69" s="101"/>
      <c r="CM69" s="101"/>
      <c r="CN69" s="101"/>
      <c r="CO69" s="101"/>
      <c r="CP69" s="101"/>
      <c r="CQ69" s="101"/>
      <c r="CR69" s="101"/>
      <c r="CS69" s="101"/>
      <c r="CT69" s="101"/>
      <c r="CU69" s="101"/>
      <c r="CV69" s="101"/>
      <c r="CW69" s="101"/>
      <c r="CX69" s="101"/>
      <c r="CY69" s="101"/>
      <c r="CZ69" s="101"/>
      <c r="DA69" s="101"/>
      <c r="DB69" s="101"/>
      <c r="DC69" s="101"/>
      <c r="DD69" s="101"/>
      <c r="DE69" s="101"/>
      <c r="DF69" s="101"/>
      <c r="DG69" s="101"/>
      <c r="DH69" s="101"/>
      <c r="DI69" s="101"/>
      <c r="DJ69" s="101"/>
      <c r="DK69" s="101"/>
      <c r="DL69" s="101"/>
      <c r="DM69" s="101"/>
      <c r="DN69" s="101"/>
      <c r="DO69" s="101"/>
      <c r="DP69" s="101"/>
      <c r="DQ69" s="101"/>
      <c r="DR69" s="101"/>
      <c r="DS69" s="101"/>
      <c r="DT69" s="101"/>
      <c r="DU69" s="101"/>
      <c r="DV69" s="101"/>
      <c r="DW69" s="101"/>
      <c r="DX69" s="101"/>
      <c r="DY69" s="101"/>
      <c r="DZ69" s="101"/>
      <c r="EA69" s="101"/>
      <c r="EB69" s="101"/>
      <c r="EC69" s="101"/>
      <c r="ED69" s="101"/>
      <c r="EE69" s="101"/>
      <c r="EF69" s="101"/>
      <c r="EG69" s="101"/>
      <c r="EH69" s="101"/>
      <c r="EI69" s="101"/>
      <c r="EJ69" s="101"/>
      <c r="EK69" s="101"/>
      <c r="EL69" s="101"/>
      <c r="EM69" s="101"/>
      <c r="EN69" s="101"/>
      <c r="EO69" s="101"/>
      <c r="EP69" s="101"/>
      <c r="EQ69" s="101"/>
      <c r="ER69" s="101"/>
      <c r="ES69" s="101"/>
      <c r="ET69" s="101"/>
      <c r="EU69" s="101"/>
      <c r="EV69" s="101"/>
      <c r="EW69" s="101"/>
      <c r="EX69" s="101"/>
      <c r="EY69" s="101"/>
      <c r="EZ69" s="101"/>
    </row>
    <row r="70" spans="1:156" s="5" customFormat="1" ht="30" customHeight="1" x14ac:dyDescent="0.25">
      <c r="A70" s="169" t="s">
        <v>611</v>
      </c>
      <c r="B70" s="129">
        <v>68</v>
      </c>
      <c r="C70" s="167" t="s">
        <v>184</v>
      </c>
      <c r="D70" s="167" t="s">
        <v>335</v>
      </c>
      <c r="E70" s="195" t="s">
        <v>616</v>
      </c>
      <c r="F70" s="124">
        <f t="shared" ref="F70:F101" si="18">IF(E70="25/26",2,0)</f>
        <v>2</v>
      </c>
      <c r="G70" s="196">
        <v>162</v>
      </c>
      <c r="H70" s="196">
        <v>9</v>
      </c>
      <c r="I70" s="218">
        <v>9</v>
      </c>
      <c r="J70" s="138">
        <f t="shared" ref="J70:J101" si="19">IF(ABS((H70-I70)/I70)&lt;=0.1,2,IF(AND(ABS((H70-I70)/I70)&gt;0.1,ABS((H70-I70)/I70)&lt;=0.2),1,0))</f>
        <v>2</v>
      </c>
      <c r="K70" s="142">
        <v>96.8</v>
      </c>
      <c r="L70" s="138">
        <f t="shared" ref="L70:L101" si="20">IF(K70&gt;90,4,IF(AND(K70&gt;80,K70&lt;=90),3,IF(AND(K70&gt;=50,K70&lt;=80),2,IF(AND(K70&gt;=10,K70&lt;50),1,0))))</f>
        <v>4</v>
      </c>
      <c r="M70" s="213">
        <v>2</v>
      </c>
      <c r="N70" s="213">
        <v>2</v>
      </c>
      <c r="O70" s="213">
        <v>2</v>
      </c>
      <c r="P70" s="124">
        <f t="shared" ref="P70:P101" si="21">SUM(M70:O70)</f>
        <v>6</v>
      </c>
      <c r="Q70" s="198">
        <v>157</v>
      </c>
      <c r="R70" s="198">
        <v>157</v>
      </c>
      <c r="S70" s="139">
        <f t="shared" ref="S70:S101" si="22">ROUND(R70/Q70*100,0)</f>
        <v>100</v>
      </c>
      <c r="T70" s="138">
        <f t="shared" ref="T70:T101" si="23">IF(S70&gt;90,4,IF(AND(S70&gt;80,S70&lt;=90),3,IF(AND(S70&gt;=50,S70&lt;=80),2,IF(AND(S70&gt;=10,S70&lt;50),1,0))))</f>
        <v>4</v>
      </c>
      <c r="U70" s="198">
        <v>186</v>
      </c>
      <c r="V70" s="198">
        <v>100</v>
      </c>
      <c r="W70" s="124">
        <f t="shared" ref="W70:W101" si="24">IF(V70&gt;=90,2,IF(V70&gt;=80,1,0))</f>
        <v>2</v>
      </c>
      <c r="X70" s="198">
        <v>672</v>
      </c>
      <c r="Y70" s="198">
        <v>117</v>
      </c>
      <c r="Z70" s="128">
        <f t="shared" ref="Z70:Z101" si="25">F70+J70+L70+P70+T70+W70</f>
        <v>20</v>
      </c>
      <c r="AA70" s="128">
        <f t="shared" ref="AA70:AA101" si="26">ROUND(Z70/$Z$2*100,0)</f>
        <v>100</v>
      </c>
      <c r="AB70" s="101"/>
      <c r="AC70" s="101"/>
      <c r="AD70" s="101"/>
      <c r="AE70" s="101"/>
      <c r="AF70" s="101"/>
      <c r="AG70" s="101"/>
      <c r="AH70" s="101"/>
      <c r="AI70" s="101"/>
      <c r="AJ70" s="101"/>
      <c r="AK70" s="101"/>
      <c r="AL70" s="101"/>
      <c r="AM70" s="101"/>
      <c r="AN70" s="101"/>
      <c r="AO70" s="101"/>
      <c r="AP70" s="101"/>
      <c r="AQ70" s="101"/>
      <c r="AR70" s="101"/>
      <c r="AS70" s="101"/>
      <c r="AT70" s="101"/>
      <c r="AU70" s="101"/>
      <c r="AV70" s="101"/>
      <c r="AW70" s="101"/>
      <c r="AX70" s="101"/>
      <c r="AY70" s="101"/>
      <c r="AZ70" s="101"/>
      <c r="BA70" s="101"/>
      <c r="BB70" s="101"/>
      <c r="BC70" s="101"/>
      <c r="BD70" s="101"/>
      <c r="BE70" s="101"/>
      <c r="BF70" s="101"/>
      <c r="BG70" s="101"/>
      <c r="BH70" s="101"/>
      <c r="BI70" s="101"/>
      <c r="BJ70" s="101"/>
      <c r="BK70" s="101"/>
      <c r="BL70" s="101"/>
      <c r="BM70" s="101"/>
      <c r="BN70" s="101"/>
      <c r="BO70" s="101"/>
      <c r="BP70" s="101"/>
      <c r="BQ70" s="101"/>
      <c r="BR70" s="101"/>
      <c r="BS70" s="101"/>
      <c r="BT70" s="101"/>
      <c r="BU70" s="101"/>
      <c r="BV70" s="101"/>
      <c r="BW70" s="101"/>
      <c r="BX70" s="101"/>
      <c r="BY70" s="101"/>
      <c r="BZ70" s="101"/>
      <c r="CA70" s="101"/>
      <c r="CB70" s="101"/>
      <c r="CC70" s="101"/>
      <c r="CD70" s="101"/>
      <c r="CE70" s="101"/>
      <c r="CF70" s="101"/>
      <c r="CG70" s="101"/>
      <c r="CH70" s="101"/>
      <c r="CI70" s="101"/>
      <c r="CJ70" s="101"/>
      <c r="CK70" s="101"/>
      <c r="CL70" s="101"/>
      <c r="CM70" s="101"/>
      <c r="CN70" s="101"/>
      <c r="CO70" s="101"/>
      <c r="CP70" s="101"/>
      <c r="CQ70" s="101"/>
      <c r="CR70" s="101"/>
      <c r="CS70" s="101"/>
      <c r="CT70" s="101"/>
      <c r="CU70" s="101"/>
      <c r="CV70" s="101"/>
      <c r="CW70" s="101"/>
      <c r="CX70" s="101"/>
      <c r="CY70" s="101"/>
      <c r="CZ70" s="101"/>
      <c r="DA70" s="101"/>
      <c r="DB70" s="101"/>
      <c r="DC70" s="101"/>
      <c r="DD70" s="101"/>
      <c r="DE70" s="101"/>
      <c r="DF70" s="101"/>
      <c r="DG70" s="101"/>
      <c r="DH70" s="101"/>
      <c r="DI70" s="101"/>
      <c r="DJ70" s="101"/>
      <c r="DK70" s="101"/>
      <c r="DL70" s="101"/>
      <c r="DM70" s="101"/>
      <c r="DN70" s="101"/>
      <c r="DO70" s="101"/>
      <c r="DP70" s="101"/>
      <c r="DQ70" s="101"/>
      <c r="DR70" s="101"/>
      <c r="DS70" s="101"/>
      <c r="DT70" s="101"/>
      <c r="DU70" s="101"/>
      <c r="DV70" s="101"/>
      <c r="DW70" s="101"/>
      <c r="DX70" s="101"/>
      <c r="DY70" s="101"/>
      <c r="DZ70" s="101"/>
      <c r="EA70" s="101"/>
      <c r="EB70" s="101"/>
      <c r="EC70" s="101"/>
      <c r="ED70" s="101"/>
      <c r="EE70" s="101"/>
      <c r="EF70" s="101"/>
      <c r="EG70" s="101"/>
      <c r="EH70" s="101"/>
      <c r="EI70" s="101"/>
      <c r="EJ70" s="101"/>
      <c r="EK70" s="101"/>
      <c r="EL70" s="101"/>
      <c r="EM70" s="101"/>
      <c r="EN70" s="101"/>
      <c r="EO70" s="101"/>
      <c r="EP70" s="101"/>
      <c r="EQ70" s="101"/>
      <c r="ER70" s="101"/>
      <c r="ES70" s="101"/>
      <c r="ET70" s="101"/>
      <c r="EU70" s="101"/>
      <c r="EV70" s="101"/>
      <c r="EW70" s="101"/>
      <c r="EX70" s="101"/>
      <c r="EY70" s="101"/>
      <c r="EZ70" s="101"/>
    </row>
    <row r="71" spans="1:156" s="5" customFormat="1" ht="30" customHeight="1" x14ac:dyDescent="0.25">
      <c r="A71" s="169" t="s">
        <v>611</v>
      </c>
      <c r="B71" s="129">
        <v>69</v>
      </c>
      <c r="C71" s="167" t="s">
        <v>189</v>
      </c>
      <c r="D71" s="167" t="s">
        <v>331</v>
      </c>
      <c r="E71" s="195" t="s">
        <v>616</v>
      </c>
      <c r="F71" s="124">
        <f t="shared" si="18"/>
        <v>2</v>
      </c>
      <c r="G71" s="196">
        <v>20</v>
      </c>
      <c r="H71" s="196">
        <v>2</v>
      </c>
      <c r="I71" s="218">
        <v>2</v>
      </c>
      <c r="J71" s="138">
        <f t="shared" si="19"/>
        <v>2</v>
      </c>
      <c r="K71" s="142">
        <v>96.8</v>
      </c>
      <c r="L71" s="138">
        <f t="shared" si="20"/>
        <v>4</v>
      </c>
      <c r="M71" s="213">
        <v>2</v>
      </c>
      <c r="N71" s="213">
        <v>2</v>
      </c>
      <c r="O71" s="213">
        <v>2</v>
      </c>
      <c r="P71" s="124">
        <f t="shared" si="21"/>
        <v>6</v>
      </c>
      <c r="Q71" s="198">
        <v>20</v>
      </c>
      <c r="R71" s="198">
        <v>20</v>
      </c>
      <c r="S71" s="139">
        <f t="shared" si="22"/>
        <v>100</v>
      </c>
      <c r="T71" s="138">
        <f t="shared" si="23"/>
        <v>4</v>
      </c>
      <c r="U71" s="198">
        <v>28</v>
      </c>
      <c r="V71" s="198">
        <v>100</v>
      </c>
      <c r="W71" s="124">
        <f t="shared" si="24"/>
        <v>2</v>
      </c>
      <c r="X71" s="198">
        <v>87</v>
      </c>
      <c r="Y71" s="198">
        <v>1</v>
      </c>
      <c r="Z71" s="128">
        <f t="shared" si="25"/>
        <v>20</v>
      </c>
      <c r="AA71" s="128">
        <f t="shared" si="26"/>
        <v>100</v>
      </c>
      <c r="AB71" s="101"/>
      <c r="AC71" s="101"/>
      <c r="AD71" s="101"/>
      <c r="AE71" s="101"/>
      <c r="AF71" s="101"/>
      <c r="AG71" s="101"/>
      <c r="AH71" s="101"/>
      <c r="AI71" s="101"/>
      <c r="AJ71" s="101"/>
      <c r="AK71" s="101"/>
      <c r="AL71" s="101"/>
      <c r="AM71" s="101"/>
      <c r="AN71" s="101"/>
      <c r="AO71" s="101"/>
      <c r="AP71" s="101"/>
      <c r="AQ71" s="101"/>
      <c r="AR71" s="101"/>
      <c r="AS71" s="101"/>
      <c r="AT71" s="101"/>
      <c r="AU71" s="101"/>
      <c r="AV71" s="101"/>
      <c r="AW71" s="101"/>
      <c r="AX71" s="101"/>
      <c r="AY71" s="101"/>
      <c r="AZ71" s="101"/>
      <c r="BA71" s="101"/>
      <c r="BB71" s="101"/>
      <c r="BC71" s="101"/>
      <c r="BD71" s="101"/>
      <c r="BE71" s="101"/>
      <c r="BF71" s="101"/>
      <c r="BG71" s="101"/>
      <c r="BH71" s="101"/>
      <c r="BI71" s="101"/>
      <c r="BJ71" s="101"/>
      <c r="BK71" s="101"/>
      <c r="BL71" s="101"/>
      <c r="BM71" s="101"/>
      <c r="BN71" s="101"/>
      <c r="BO71" s="101"/>
      <c r="BP71" s="101"/>
      <c r="BQ71" s="101"/>
      <c r="BR71" s="101"/>
      <c r="BS71" s="101"/>
      <c r="BT71" s="101"/>
      <c r="BU71" s="101"/>
      <c r="BV71" s="101"/>
      <c r="BW71" s="101"/>
      <c r="BX71" s="101"/>
      <c r="BY71" s="101"/>
      <c r="BZ71" s="101"/>
      <c r="CA71" s="101"/>
      <c r="CB71" s="101"/>
      <c r="CC71" s="101"/>
      <c r="CD71" s="101"/>
      <c r="CE71" s="101"/>
      <c r="CF71" s="101"/>
      <c r="CG71" s="101"/>
      <c r="CH71" s="101"/>
      <c r="CI71" s="101"/>
      <c r="CJ71" s="101"/>
      <c r="CK71" s="101"/>
      <c r="CL71" s="101"/>
      <c r="CM71" s="101"/>
      <c r="CN71" s="101"/>
      <c r="CO71" s="101"/>
      <c r="CP71" s="101"/>
      <c r="CQ71" s="101"/>
      <c r="CR71" s="101"/>
      <c r="CS71" s="101"/>
      <c r="CT71" s="101"/>
      <c r="CU71" s="101"/>
      <c r="CV71" s="101"/>
      <c r="CW71" s="101"/>
      <c r="CX71" s="101"/>
      <c r="CY71" s="101"/>
      <c r="CZ71" s="101"/>
      <c r="DA71" s="101"/>
      <c r="DB71" s="101"/>
      <c r="DC71" s="101"/>
      <c r="DD71" s="101"/>
      <c r="DE71" s="101"/>
      <c r="DF71" s="101"/>
      <c r="DG71" s="101"/>
      <c r="DH71" s="101"/>
      <c r="DI71" s="101"/>
      <c r="DJ71" s="101"/>
      <c r="DK71" s="101"/>
      <c r="DL71" s="101"/>
      <c r="DM71" s="101"/>
      <c r="DN71" s="101"/>
      <c r="DO71" s="101"/>
      <c r="DP71" s="101"/>
      <c r="DQ71" s="101"/>
      <c r="DR71" s="101"/>
      <c r="DS71" s="101"/>
      <c r="DT71" s="101"/>
      <c r="DU71" s="101"/>
      <c r="DV71" s="101"/>
      <c r="DW71" s="101"/>
      <c r="DX71" s="101"/>
      <c r="DY71" s="101"/>
      <c r="DZ71" s="101"/>
      <c r="EA71" s="101"/>
      <c r="EB71" s="101"/>
      <c r="EC71" s="101"/>
      <c r="ED71" s="101"/>
      <c r="EE71" s="101"/>
      <c r="EF71" s="101"/>
      <c r="EG71" s="101"/>
      <c r="EH71" s="101"/>
      <c r="EI71" s="101"/>
      <c r="EJ71" s="101"/>
      <c r="EK71" s="101"/>
      <c r="EL71" s="101"/>
      <c r="EM71" s="101"/>
      <c r="EN71" s="101"/>
      <c r="EO71" s="101"/>
      <c r="EP71" s="101"/>
      <c r="EQ71" s="101"/>
      <c r="ER71" s="101"/>
      <c r="ES71" s="101"/>
      <c r="ET71" s="101"/>
      <c r="EU71" s="101"/>
      <c r="EV71" s="101"/>
      <c r="EW71" s="101"/>
      <c r="EX71" s="101"/>
      <c r="EY71" s="101"/>
      <c r="EZ71" s="101"/>
    </row>
    <row r="72" spans="1:156" s="5" customFormat="1" ht="30" customHeight="1" x14ac:dyDescent="0.25">
      <c r="A72" s="169" t="s">
        <v>611</v>
      </c>
      <c r="B72" s="129">
        <v>70</v>
      </c>
      <c r="C72" s="167" t="s">
        <v>188</v>
      </c>
      <c r="D72" s="167" t="s">
        <v>246</v>
      </c>
      <c r="E72" s="195" t="s">
        <v>616</v>
      </c>
      <c r="F72" s="124">
        <f t="shared" si="18"/>
        <v>2</v>
      </c>
      <c r="G72" s="196">
        <v>22</v>
      </c>
      <c r="H72" s="196">
        <v>2</v>
      </c>
      <c r="I72" s="218">
        <v>2</v>
      </c>
      <c r="J72" s="138">
        <f t="shared" si="19"/>
        <v>2</v>
      </c>
      <c r="K72" s="142">
        <v>98.4</v>
      </c>
      <c r="L72" s="138">
        <f t="shared" si="20"/>
        <v>4</v>
      </c>
      <c r="M72" s="213">
        <v>2</v>
      </c>
      <c r="N72" s="213">
        <v>2</v>
      </c>
      <c r="O72" s="213">
        <v>2</v>
      </c>
      <c r="P72" s="124">
        <f t="shared" si="21"/>
        <v>6</v>
      </c>
      <c r="Q72" s="198">
        <v>22</v>
      </c>
      <c r="R72" s="198">
        <v>22</v>
      </c>
      <c r="S72" s="139">
        <f t="shared" si="22"/>
        <v>100</v>
      </c>
      <c r="T72" s="138">
        <f t="shared" si="23"/>
        <v>4</v>
      </c>
      <c r="U72" s="198">
        <v>33</v>
      </c>
      <c r="V72" s="198">
        <v>100</v>
      </c>
      <c r="W72" s="124">
        <f t="shared" si="24"/>
        <v>2</v>
      </c>
      <c r="X72" s="198">
        <v>48</v>
      </c>
      <c r="Y72" s="198">
        <v>0</v>
      </c>
      <c r="Z72" s="128">
        <f t="shared" si="25"/>
        <v>20</v>
      </c>
      <c r="AA72" s="128">
        <f t="shared" si="26"/>
        <v>100</v>
      </c>
      <c r="AB72" s="101"/>
      <c r="AC72" s="101"/>
      <c r="AD72" s="101"/>
      <c r="AE72" s="101"/>
      <c r="AF72" s="101"/>
      <c r="AG72" s="101"/>
      <c r="AH72" s="101"/>
      <c r="AI72" s="101"/>
      <c r="AJ72" s="101"/>
      <c r="AK72" s="101"/>
      <c r="AL72" s="101"/>
      <c r="AM72" s="101"/>
      <c r="AN72" s="101"/>
      <c r="AO72" s="101"/>
      <c r="AP72" s="101"/>
      <c r="AQ72" s="101"/>
      <c r="AR72" s="101"/>
      <c r="AS72" s="101"/>
      <c r="AT72" s="101"/>
      <c r="AU72" s="101"/>
      <c r="AV72" s="101"/>
      <c r="AW72" s="101"/>
      <c r="AX72" s="101"/>
      <c r="AY72" s="101"/>
      <c r="AZ72" s="101"/>
      <c r="BA72" s="101"/>
      <c r="BB72" s="101"/>
      <c r="BC72" s="101"/>
      <c r="BD72" s="101"/>
      <c r="BE72" s="101"/>
      <c r="BF72" s="101"/>
      <c r="BG72" s="101"/>
      <c r="BH72" s="101"/>
      <c r="BI72" s="101"/>
      <c r="BJ72" s="101"/>
      <c r="BK72" s="101"/>
      <c r="BL72" s="101"/>
      <c r="BM72" s="101"/>
      <c r="BN72" s="101"/>
      <c r="BO72" s="101"/>
      <c r="BP72" s="101"/>
      <c r="BQ72" s="101"/>
      <c r="BR72" s="101"/>
      <c r="BS72" s="101"/>
      <c r="BT72" s="101"/>
      <c r="BU72" s="101"/>
      <c r="BV72" s="101"/>
      <c r="BW72" s="101"/>
      <c r="BX72" s="101"/>
      <c r="BY72" s="101"/>
      <c r="BZ72" s="101"/>
      <c r="CA72" s="101"/>
      <c r="CB72" s="101"/>
      <c r="CC72" s="101"/>
      <c r="CD72" s="101"/>
      <c r="CE72" s="101"/>
      <c r="CF72" s="101"/>
      <c r="CG72" s="101"/>
      <c r="CH72" s="101"/>
      <c r="CI72" s="101"/>
      <c r="CJ72" s="101"/>
      <c r="CK72" s="101"/>
      <c r="CL72" s="101"/>
      <c r="CM72" s="101"/>
      <c r="CN72" s="101"/>
      <c r="CO72" s="101"/>
      <c r="CP72" s="101"/>
      <c r="CQ72" s="101"/>
      <c r="CR72" s="101"/>
      <c r="CS72" s="101"/>
      <c r="CT72" s="101"/>
      <c r="CU72" s="101"/>
      <c r="CV72" s="101"/>
      <c r="CW72" s="101"/>
      <c r="CX72" s="101"/>
      <c r="CY72" s="101"/>
      <c r="CZ72" s="101"/>
      <c r="DA72" s="101"/>
      <c r="DB72" s="101"/>
      <c r="DC72" s="101"/>
      <c r="DD72" s="101"/>
      <c r="DE72" s="101"/>
      <c r="DF72" s="101"/>
      <c r="DG72" s="101"/>
      <c r="DH72" s="101"/>
      <c r="DI72" s="101"/>
      <c r="DJ72" s="101"/>
      <c r="DK72" s="101"/>
      <c r="DL72" s="101"/>
      <c r="DM72" s="101"/>
      <c r="DN72" s="101"/>
      <c r="DO72" s="101"/>
      <c r="DP72" s="101"/>
      <c r="DQ72" s="101"/>
      <c r="DR72" s="101"/>
      <c r="DS72" s="101"/>
      <c r="DT72" s="101"/>
      <c r="DU72" s="101"/>
      <c r="DV72" s="101"/>
      <c r="DW72" s="101"/>
      <c r="DX72" s="101"/>
      <c r="DY72" s="101"/>
      <c r="DZ72" s="101"/>
      <c r="EA72" s="101"/>
      <c r="EB72" s="101"/>
      <c r="EC72" s="101"/>
      <c r="ED72" s="101"/>
      <c r="EE72" s="101"/>
      <c r="EF72" s="101"/>
      <c r="EG72" s="101"/>
      <c r="EH72" s="101"/>
      <c r="EI72" s="101"/>
      <c r="EJ72" s="101"/>
      <c r="EK72" s="101"/>
      <c r="EL72" s="101"/>
      <c r="EM72" s="101"/>
      <c r="EN72" s="101"/>
      <c r="EO72" s="101"/>
      <c r="EP72" s="101"/>
      <c r="EQ72" s="101"/>
      <c r="ER72" s="101"/>
      <c r="ES72" s="101"/>
      <c r="ET72" s="101"/>
      <c r="EU72" s="101"/>
      <c r="EV72" s="101"/>
      <c r="EW72" s="101"/>
      <c r="EX72" s="101"/>
      <c r="EY72" s="101"/>
      <c r="EZ72" s="101"/>
    </row>
    <row r="73" spans="1:156" s="5" customFormat="1" ht="30" customHeight="1" x14ac:dyDescent="0.25">
      <c r="A73" s="169" t="s">
        <v>611</v>
      </c>
      <c r="B73" s="129">
        <v>71</v>
      </c>
      <c r="C73" s="167" t="s">
        <v>187</v>
      </c>
      <c r="D73" s="167" t="s">
        <v>233</v>
      </c>
      <c r="E73" s="195" t="s">
        <v>616</v>
      </c>
      <c r="F73" s="124">
        <f t="shared" si="18"/>
        <v>2</v>
      </c>
      <c r="G73" s="196">
        <v>90</v>
      </c>
      <c r="H73" s="196">
        <v>5</v>
      </c>
      <c r="I73" s="218">
        <v>5</v>
      </c>
      <c r="J73" s="138">
        <f t="shared" si="19"/>
        <v>2</v>
      </c>
      <c r="K73" s="142">
        <v>98.4</v>
      </c>
      <c r="L73" s="138">
        <f t="shared" si="20"/>
        <v>4</v>
      </c>
      <c r="M73" s="213">
        <v>2</v>
      </c>
      <c r="N73" s="213">
        <v>2</v>
      </c>
      <c r="O73" s="213">
        <v>2</v>
      </c>
      <c r="P73" s="124">
        <f t="shared" si="21"/>
        <v>6</v>
      </c>
      <c r="Q73" s="198">
        <v>89</v>
      </c>
      <c r="R73" s="198">
        <v>89</v>
      </c>
      <c r="S73" s="139">
        <f t="shared" si="22"/>
        <v>100</v>
      </c>
      <c r="T73" s="138">
        <f t="shared" si="23"/>
        <v>4</v>
      </c>
      <c r="U73" s="198">
        <v>103</v>
      </c>
      <c r="V73" s="198">
        <v>100</v>
      </c>
      <c r="W73" s="124">
        <f t="shared" si="24"/>
        <v>2</v>
      </c>
      <c r="X73" s="198">
        <v>259</v>
      </c>
      <c r="Y73" s="198">
        <v>4</v>
      </c>
      <c r="Z73" s="128">
        <f t="shared" si="25"/>
        <v>20</v>
      </c>
      <c r="AA73" s="128">
        <f t="shared" si="26"/>
        <v>100</v>
      </c>
      <c r="AB73" s="101"/>
      <c r="AC73" s="101"/>
      <c r="AD73" s="101"/>
      <c r="AE73" s="101"/>
      <c r="AF73" s="101"/>
      <c r="AG73" s="101"/>
      <c r="AH73" s="101"/>
      <c r="AI73" s="101"/>
      <c r="AJ73" s="101"/>
      <c r="AK73" s="101"/>
      <c r="AL73" s="101"/>
      <c r="AM73" s="101"/>
      <c r="AN73" s="101"/>
      <c r="AO73" s="101"/>
      <c r="AP73" s="101"/>
      <c r="AQ73" s="101"/>
      <c r="AR73" s="101"/>
      <c r="AS73" s="101"/>
      <c r="AT73" s="101"/>
      <c r="AU73" s="101"/>
      <c r="AV73" s="101"/>
      <c r="AW73" s="101"/>
      <c r="AX73" s="101"/>
      <c r="AY73" s="101"/>
      <c r="AZ73" s="101"/>
      <c r="BA73" s="101"/>
      <c r="BB73" s="101"/>
      <c r="BC73" s="101"/>
      <c r="BD73" s="101"/>
      <c r="BE73" s="101"/>
      <c r="BF73" s="101"/>
      <c r="BG73" s="101"/>
      <c r="BH73" s="101"/>
      <c r="BI73" s="101"/>
      <c r="BJ73" s="101"/>
      <c r="BK73" s="101"/>
      <c r="BL73" s="101"/>
      <c r="BM73" s="101"/>
      <c r="BN73" s="101"/>
      <c r="BO73" s="101"/>
      <c r="BP73" s="101"/>
      <c r="BQ73" s="101"/>
      <c r="BR73" s="101"/>
      <c r="BS73" s="101"/>
      <c r="BT73" s="101"/>
      <c r="BU73" s="101"/>
      <c r="BV73" s="101"/>
      <c r="BW73" s="101"/>
      <c r="BX73" s="101"/>
      <c r="BY73" s="101"/>
      <c r="BZ73" s="101"/>
      <c r="CA73" s="101"/>
      <c r="CB73" s="101"/>
      <c r="CC73" s="101"/>
      <c r="CD73" s="101"/>
      <c r="CE73" s="101"/>
      <c r="CF73" s="101"/>
      <c r="CG73" s="101"/>
      <c r="CH73" s="101"/>
      <c r="CI73" s="101"/>
      <c r="CJ73" s="101"/>
      <c r="CK73" s="101"/>
      <c r="CL73" s="101"/>
      <c r="CM73" s="101"/>
      <c r="CN73" s="101"/>
      <c r="CO73" s="101"/>
      <c r="CP73" s="101"/>
      <c r="CQ73" s="101"/>
      <c r="CR73" s="101"/>
      <c r="CS73" s="101"/>
      <c r="CT73" s="101"/>
      <c r="CU73" s="101"/>
      <c r="CV73" s="101"/>
      <c r="CW73" s="101"/>
      <c r="CX73" s="101"/>
      <c r="CY73" s="101"/>
      <c r="CZ73" s="101"/>
      <c r="DA73" s="101"/>
      <c r="DB73" s="101"/>
      <c r="DC73" s="101"/>
      <c r="DD73" s="101"/>
      <c r="DE73" s="101"/>
      <c r="DF73" s="101"/>
      <c r="DG73" s="101"/>
      <c r="DH73" s="101"/>
      <c r="DI73" s="101"/>
      <c r="DJ73" s="101"/>
      <c r="DK73" s="101"/>
      <c r="DL73" s="101"/>
      <c r="DM73" s="101"/>
      <c r="DN73" s="101"/>
      <c r="DO73" s="101"/>
      <c r="DP73" s="101"/>
      <c r="DQ73" s="101"/>
      <c r="DR73" s="101"/>
      <c r="DS73" s="101"/>
      <c r="DT73" s="101"/>
      <c r="DU73" s="101"/>
      <c r="DV73" s="101"/>
      <c r="DW73" s="101"/>
      <c r="DX73" s="101"/>
      <c r="DY73" s="101"/>
      <c r="DZ73" s="101"/>
      <c r="EA73" s="101"/>
      <c r="EB73" s="101"/>
      <c r="EC73" s="101"/>
      <c r="ED73" s="101"/>
      <c r="EE73" s="101"/>
      <c r="EF73" s="101"/>
      <c r="EG73" s="101"/>
      <c r="EH73" s="101"/>
      <c r="EI73" s="101"/>
      <c r="EJ73" s="101"/>
      <c r="EK73" s="101"/>
      <c r="EL73" s="101"/>
      <c r="EM73" s="101"/>
      <c r="EN73" s="101"/>
      <c r="EO73" s="101"/>
      <c r="EP73" s="101"/>
      <c r="EQ73" s="101"/>
      <c r="ER73" s="101"/>
      <c r="ES73" s="101"/>
      <c r="ET73" s="101"/>
      <c r="EU73" s="101"/>
      <c r="EV73" s="101"/>
      <c r="EW73" s="101"/>
      <c r="EX73" s="101"/>
      <c r="EY73" s="101"/>
      <c r="EZ73" s="101"/>
    </row>
    <row r="74" spans="1:156" s="5" customFormat="1" ht="30" customHeight="1" x14ac:dyDescent="0.25">
      <c r="A74" s="169" t="s">
        <v>611</v>
      </c>
      <c r="B74" s="129">
        <v>72</v>
      </c>
      <c r="C74" s="167" t="s">
        <v>648</v>
      </c>
      <c r="D74" s="167" t="s">
        <v>647</v>
      </c>
      <c r="E74" s="195" t="s">
        <v>616</v>
      </c>
      <c r="F74" s="124">
        <f t="shared" si="18"/>
        <v>2</v>
      </c>
      <c r="G74" s="196">
        <v>85</v>
      </c>
      <c r="H74" s="196">
        <v>5</v>
      </c>
      <c r="I74" s="218">
        <v>5</v>
      </c>
      <c r="J74" s="138">
        <f t="shared" si="19"/>
        <v>2</v>
      </c>
      <c r="K74" s="142">
        <v>100</v>
      </c>
      <c r="L74" s="138">
        <f t="shared" si="20"/>
        <v>4</v>
      </c>
      <c r="M74" s="213">
        <v>2</v>
      </c>
      <c r="N74" s="213">
        <v>2</v>
      </c>
      <c r="O74" s="213">
        <v>2</v>
      </c>
      <c r="P74" s="124">
        <f t="shared" si="21"/>
        <v>6</v>
      </c>
      <c r="Q74" s="198">
        <v>85</v>
      </c>
      <c r="R74" s="198">
        <v>85</v>
      </c>
      <c r="S74" s="139">
        <f t="shared" si="22"/>
        <v>100</v>
      </c>
      <c r="T74" s="138">
        <f t="shared" si="23"/>
        <v>4</v>
      </c>
      <c r="U74" s="198">
        <v>82</v>
      </c>
      <c r="V74" s="198">
        <v>100</v>
      </c>
      <c r="W74" s="124">
        <f t="shared" si="24"/>
        <v>2</v>
      </c>
      <c r="X74" s="198">
        <v>41</v>
      </c>
      <c r="Y74" s="198">
        <v>1</v>
      </c>
      <c r="Z74" s="128">
        <f t="shared" si="25"/>
        <v>20</v>
      </c>
      <c r="AA74" s="128">
        <f t="shared" si="26"/>
        <v>100</v>
      </c>
      <c r="AB74" s="101"/>
      <c r="AC74" s="101"/>
      <c r="AD74" s="101"/>
      <c r="AE74" s="101"/>
      <c r="AF74" s="101"/>
      <c r="AG74" s="101"/>
      <c r="AH74" s="101"/>
      <c r="AI74" s="101"/>
      <c r="AJ74" s="101"/>
      <c r="AK74" s="101"/>
      <c r="AL74" s="101"/>
      <c r="AM74" s="101"/>
      <c r="AN74" s="101"/>
      <c r="AO74" s="101"/>
      <c r="AP74" s="101"/>
      <c r="AQ74" s="101"/>
      <c r="AR74" s="101"/>
      <c r="AS74" s="101"/>
      <c r="AT74" s="101"/>
      <c r="AU74" s="101"/>
      <c r="AV74" s="101"/>
      <c r="AW74" s="101"/>
      <c r="AX74" s="101"/>
      <c r="AY74" s="101"/>
      <c r="AZ74" s="101"/>
      <c r="BA74" s="101"/>
      <c r="BB74" s="101"/>
      <c r="BC74" s="101"/>
      <c r="BD74" s="101"/>
      <c r="BE74" s="101"/>
      <c r="BF74" s="101"/>
      <c r="BG74" s="101"/>
      <c r="BH74" s="101"/>
      <c r="BI74" s="101"/>
      <c r="BJ74" s="101"/>
      <c r="BK74" s="101"/>
      <c r="BL74" s="101"/>
      <c r="BM74" s="101"/>
      <c r="BN74" s="101"/>
      <c r="BO74" s="101"/>
      <c r="BP74" s="101"/>
      <c r="BQ74" s="101"/>
      <c r="BR74" s="101"/>
      <c r="BS74" s="101"/>
      <c r="BT74" s="101"/>
      <c r="BU74" s="101"/>
      <c r="BV74" s="101"/>
      <c r="BW74" s="101"/>
      <c r="BX74" s="101"/>
      <c r="BY74" s="101"/>
      <c r="BZ74" s="101"/>
      <c r="CA74" s="101"/>
      <c r="CB74" s="101"/>
      <c r="CC74" s="101"/>
      <c r="CD74" s="101"/>
      <c r="CE74" s="101"/>
      <c r="CF74" s="101"/>
      <c r="CG74" s="101"/>
      <c r="CH74" s="101"/>
      <c r="CI74" s="101"/>
      <c r="CJ74" s="101"/>
      <c r="CK74" s="101"/>
      <c r="CL74" s="101"/>
      <c r="CM74" s="101"/>
      <c r="CN74" s="101"/>
      <c r="CO74" s="101"/>
      <c r="CP74" s="101"/>
      <c r="CQ74" s="101"/>
      <c r="CR74" s="101"/>
      <c r="CS74" s="101"/>
      <c r="CT74" s="101"/>
      <c r="CU74" s="101"/>
      <c r="CV74" s="101"/>
      <c r="CW74" s="101"/>
      <c r="CX74" s="101"/>
      <c r="CY74" s="101"/>
      <c r="CZ74" s="101"/>
      <c r="DA74" s="101"/>
      <c r="DB74" s="101"/>
      <c r="DC74" s="101"/>
      <c r="DD74" s="101"/>
      <c r="DE74" s="101"/>
      <c r="DF74" s="101"/>
      <c r="DG74" s="101"/>
      <c r="DH74" s="101"/>
      <c r="DI74" s="101"/>
      <c r="DJ74" s="101"/>
      <c r="DK74" s="101"/>
      <c r="DL74" s="101"/>
      <c r="DM74" s="101"/>
      <c r="DN74" s="101"/>
      <c r="DO74" s="101"/>
      <c r="DP74" s="101"/>
      <c r="DQ74" s="101"/>
      <c r="DR74" s="101"/>
      <c r="DS74" s="101"/>
      <c r="DT74" s="101"/>
      <c r="DU74" s="101"/>
      <c r="DV74" s="101"/>
      <c r="DW74" s="101"/>
      <c r="DX74" s="101"/>
      <c r="DY74" s="101"/>
      <c r="DZ74" s="101"/>
      <c r="EA74" s="101"/>
      <c r="EB74" s="101"/>
      <c r="EC74" s="101"/>
      <c r="ED74" s="101"/>
      <c r="EE74" s="101"/>
      <c r="EF74" s="101"/>
      <c r="EG74" s="101"/>
      <c r="EH74" s="101"/>
      <c r="EI74" s="101"/>
      <c r="EJ74" s="101"/>
      <c r="EK74" s="101"/>
      <c r="EL74" s="101"/>
      <c r="EM74" s="101"/>
      <c r="EN74" s="101"/>
      <c r="EO74" s="101"/>
      <c r="EP74" s="101"/>
      <c r="EQ74" s="101"/>
      <c r="ER74" s="101"/>
      <c r="ES74" s="101"/>
      <c r="ET74" s="101"/>
      <c r="EU74" s="101"/>
      <c r="EV74" s="101"/>
      <c r="EW74" s="101"/>
      <c r="EX74" s="101"/>
      <c r="EY74" s="101"/>
      <c r="EZ74" s="101"/>
    </row>
    <row r="75" spans="1:156" s="5" customFormat="1" ht="30" customHeight="1" x14ac:dyDescent="0.25">
      <c r="A75" s="169" t="s">
        <v>611</v>
      </c>
      <c r="B75" s="129">
        <v>73</v>
      </c>
      <c r="C75" s="167" t="s">
        <v>191</v>
      </c>
      <c r="D75" s="167" t="s">
        <v>333</v>
      </c>
      <c r="E75" s="195" t="s">
        <v>616</v>
      </c>
      <c r="F75" s="124">
        <f t="shared" si="18"/>
        <v>2</v>
      </c>
      <c r="G75" s="196">
        <v>6</v>
      </c>
      <c r="H75" s="196">
        <v>1</v>
      </c>
      <c r="I75" s="218">
        <v>1</v>
      </c>
      <c r="J75" s="138">
        <f t="shared" si="19"/>
        <v>2</v>
      </c>
      <c r="K75" s="142">
        <v>93.7</v>
      </c>
      <c r="L75" s="138">
        <f t="shared" si="20"/>
        <v>4</v>
      </c>
      <c r="M75" s="213">
        <v>2</v>
      </c>
      <c r="N75" s="213">
        <v>2</v>
      </c>
      <c r="O75" s="213">
        <v>2</v>
      </c>
      <c r="P75" s="124">
        <f t="shared" si="21"/>
        <v>6</v>
      </c>
      <c r="Q75" s="198">
        <v>6</v>
      </c>
      <c r="R75" s="198">
        <v>6</v>
      </c>
      <c r="S75" s="139">
        <f t="shared" si="22"/>
        <v>100</v>
      </c>
      <c r="T75" s="138">
        <f t="shared" si="23"/>
        <v>4</v>
      </c>
      <c r="U75" s="198">
        <v>5</v>
      </c>
      <c r="V75" s="198">
        <v>100</v>
      </c>
      <c r="W75" s="124">
        <f t="shared" si="24"/>
        <v>2</v>
      </c>
      <c r="X75" s="198">
        <v>38</v>
      </c>
      <c r="Y75" s="198">
        <v>4</v>
      </c>
      <c r="Z75" s="128">
        <f t="shared" si="25"/>
        <v>20</v>
      </c>
      <c r="AA75" s="128">
        <f t="shared" si="26"/>
        <v>100</v>
      </c>
      <c r="AB75" s="101"/>
      <c r="AC75" s="101"/>
      <c r="AD75" s="101"/>
      <c r="AE75" s="101"/>
      <c r="AF75" s="101"/>
      <c r="AG75" s="101"/>
      <c r="AH75" s="101"/>
      <c r="AI75" s="101"/>
      <c r="AJ75" s="101"/>
      <c r="AK75" s="101"/>
      <c r="AL75" s="101"/>
      <c r="AM75" s="101"/>
      <c r="AN75" s="101"/>
      <c r="AO75" s="101"/>
      <c r="AP75" s="101"/>
      <c r="AQ75" s="101"/>
      <c r="AR75" s="101"/>
      <c r="AS75" s="101"/>
      <c r="AT75" s="101"/>
      <c r="AU75" s="101"/>
      <c r="AV75" s="101"/>
      <c r="AW75" s="101"/>
      <c r="AX75" s="101"/>
      <c r="AY75" s="101"/>
      <c r="AZ75" s="101"/>
      <c r="BA75" s="101"/>
      <c r="BB75" s="101"/>
      <c r="BC75" s="101"/>
      <c r="BD75" s="101"/>
      <c r="BE75" s="101"/>
      <c r="BF75" s="101"/>
      <c r="BG75" s="101"/>
      <c r="BH75" s="101"/>
      <c r="BI75" s="101"/>
      <c r="BJ75" s="101"/>
      <c r="BK75" s="101"/>
      <c r="BL75" s="101"/>
      <c r="BM75" s="101"/>
      <c r="BN75" s="101"/>
      <c r="BO75" s="101"/>
      <c r="BP75" s="101"/>
      <c r="BQ75" s="101"/>
      <c r="BR75" s="101"/>
      <c r="BS75" s="101"/>
      <c r="BT75" s="101"/>
      <c r="BU75" s="101"/>
      <c r="BV75" s="101"/>
      <c r="BW75" s="101"/>
      <c r="BX75" s="101"/>
      <c r="BY75" s="101"/>
      <c r="BZ75" s="101"/>
      <c r="CA75" s="101"/>
      <c r="CB75" s="101"/>
      <c r="CC75" s="101"/>
      <c r="CD75" s="101"/>
      <c r="CE75" s="101"/>
      <c r="CF75" s="101"/>
      <c r="CG75" s="101"/>
      <c r="CH75" s="101"/>
      <c r="CI75" s="101"/>
      <c r="CJ75" s="101"/>
      <c r="CK75" s="101"/>
      <c r="CL75" s="101"/>
      <c r="CM75" s="101"/>
      <c r="CN75" s="101"/>
      <c r="CO75" s="101"/>
      <c r="CP75" s="101"/>
      <c r="CQ75" s="101"/>
      <c r="CR75" s="101"/>
      <c r="CS75" s="101"/>
      <c r="CT75" s="101"/>
      <c r="CU75" s="101"/>
      <c r="CV75" s="101"/>
      <c r="CW75" s="101"/>
      <c r="CX75" s="101"/>
      <c r="CY75" s="101"/>
      <c r="CZ75" s="101"/>
      <c r="DA75" s="101"/>
      <c r="DB75" s="101"/>
      <c r="DC75" s="101"/>
      <c r="DD75" s="101"/>
      <c r="DE75" s="101"/>
      <c r="DF75" s="101"/>
      <c r="DG75" s="101"/>
      <c r="DH75" s="101"/>
      <c r="DI75" s="101"/>
      <c r="DJ75" s="101"/>
      <c r="DK75" s="101"/>
      <c r="DL75" s="101"/>
      <c r="DM75" s="101"/>
      <c r="DN75" s="101"/>
      <c r="DO75" s="101"/>
      <c r="DP75" s="101"/>
      <c r="DQ75" s="101"/>
      <c r="DR75" s="101"/>
      <c r="DS75" s="101"/>
      <c r="DT75" s="101"/>
      <c r="DU75" s="101"/>
      <c r="DV75" s="101"/>
      <c r="DW75" s="101"/>
      <c r="DX75" s="101"/>
      <c r="DY75" s="101"/>
      <c r="DZ75" s="101"/>
      <c r="EA75" s="101"/>
      <c r="EB75" s="101"/>
      <c r="EC75" s="101"/>
      <c r="ED75" s="101"/>
      <c r="EE75" s="101"/>
      <c r="EF75" s="101"/>
      <c r="EG75" s="101"/>
      <c r="EH75" s="101"/>
      <c r="EI75" s="101"/>
      <c r="EJ75" s="101"/>
      <c r="EK75" s="101"/>
      <c r="EL75" s="101"/>
      <c r="EM75" s="101"/>
      <c r="EN75" s="101"/>
      <c r="EO75" s="101"/>
      <c r="EP75" s="101"/>
      <c r="EQ75" s="101"/>
      <c r="ER75" s="101"/>
      <c r="ES75" s="101"/>
      <c r="ET75" s="101"/>
      <c r="EU75" s="101"/>
      <c r="EV75" s="101"/>
      <c r="EW75" s="101"/>
      <c r="EX75" s="101"/>
      <c r="EY75" s="101"/>
      <c r="EZ75" s="101"/>
    </row>
    <row r="76" spans="1:156" s="5" customFormat="1" ht="30" customHeight="1" x14ac:dyDescent="0.25">
      <c r="A76" s="169" t="s">
        <v>611</v>
      </c>
      <c r="B76" s="129">
        <v>74</v>
      </c>
      <c r="C76" s="167" t="s">
        <v>190</v>
      </c>
      <c r="D76" s="167" t="s">
        <v>334</v>
      </c>
      <c r="E76" s="195" t="s">
        <v>616</v>
      </c>
      <c r="F76" s="124">
        <f t="shared" si="18"/>
        <v>2</v>
      </c>
      <c r="G76" s="196">
        <v>8</v>
      </c>
      <c r="H76" s="196">
        <v>1</v>
      </c>
      <c r="I76" s="218">
        <v>1</v>
      </c>
      <c r="J76" s="138">
        <f t="shared" si="19"/>
        <v>2</v>
      </c>
      <c r="K76" s="142">
        <v>95.2</v>
      </c>
      <c r="L76" s="138">
        <f t="shared" si="20"/>
        <v>4</v>
      </c>
      <c r="M76" s="213">
        <v>2</v>
      </c>
      <c r="N76" s="213">
        <v>2</v>
      </c>
      <c r="O76" s="213">
        <v>2</v>
      </c>
      <c r="P76" s="124">
        <f t="shared" si="21"/>
        <v>6</v>
      </c>
      <c r="Q76" s="198">
        <v>8</v>
      </c>
      <c r="R76" s="198">
        <v>8</v>
      </c>
      <c r="S76" s="139">
        <f t="shared" si="22"/>
        <v>100</v>
      </c>
      <c r="T76" s="138">
        <f t="shared" si="23"/>
        <v>4</v>
      </c>
      <c r="U76" s="198">
        <v>7</v>
      </c>
      <c r="V76" s="198">
        <v>100</v>
      </c>
      <c r="W76" s="124">
        <f t="shared" si="24"/>
        <v>2</v>
      </c>
      <c r="X76" s="198">
        <v>55</v>
      </c>
      <c r="Y76" s="198">
        <v>1</v>
      </c>
      <c r="Z76" s="128">
        <f t="shared" si="25"/>
        <v>20</v>
      </c>
      <c r="AA76" s="128">
        <f t="shared" si="26"/>
        <v>100</v>
      </c>
      <c r="AB76" s="101"/>
      <c r="AC76" s="101"/>
      <c r="AD76" s="101"/>
      <c r="AE76" s="101"/>
      <c r="AF76" s="101"/>
      <c r="AG76" s="101"/>
      <c r="AH76" s="101"/>
      <c r="AI76" s="101"/>
      <c r="AJ76" s="101"/>
      <c r="AK76" s="101"/>
      <c r="AL76" s="101"/>
      <c r="AM76" s="101"/>
      <c r="AN76" s="101"/>
      <c r="AO76" s="101"/>
      <c r="AP76" s="101"/>
      <c r="AQ76" s="101"/>
      <c r="AR76" s="101"/>
      <c r="AS76" s="101"/>
      <c r="AT76" s="101"/>
      <c r="AU76" s="101"/>
      <c r="AV76" s="101"/>
      <c r="AW76" s="101"/>
      <c r="AX76" s="101"/>
      <c r="AY76" s="101"/>
      <c r="AZ76" s="101"/>
      <c r="BA76" s="101"/>
      <c r="BB76" s="101"/>
      <c r="BC76" s="101"/>
      <c r="BD76" s="101"/>
      <c r="BE76" s="101"/>
      <c r="BF76" s="101"/>
      <c r="BG76" s="101"/>
      <c r="BH76" s="101"/>
      <c r="BI76" s="101"/>
      <c r="BJ76" s="101"/>
      <c r="BK76" s="101"/>
      <c r="BL76" s="101"/>
      <c r="BM76" s="101"/>
      <c r="BN76" s="101"/>
      <c r="BO76" s="101"/>
      <c r="BP76" s="101"/>
      <c r="BQ76" s="101"/>
      <c r="BR76" s="101"/>
      <c r="BS76" s="101"/>
      <c r="BT76" s="101"/>
      <c r="BU76" s="101"/>
      <c r="BV76" s="101"/>
      <c r="BW76" s="101"/>
      <c r="BX76" s="101"/>
      <c r="BY76" s="101"/>
      <c r="BZ76" s="101"/>
      <c r="CA76" s="101"/>
      <c r="CB76" s="101"/>
      <c r="CC76" s="101"/>
      <c r="CD76" s="101"/>
      <c r="CE76" s="101"/>
      <c r="CF76" s="101"/>
      <c r="CG76" s="101"/>
      <c r="CH76" s="101"/>
      <c r="CI76" s="101"/>
      <c r="CJ76" s="101"/>
      <c r="CK76" s="101"/>
      <c r="CL76" s="101"/>
      <c r="CM76" s="101"/>
      <c r="CN76" s="101"/>
      <c r="CO76" s="101"/>
      <c r="CP76" s="101"/>
      <c r="CQ76" s="101"/>
      <c r="CR76" s="101"/>
      <c r="CS76" s="101"/>
      <c r="CT76" s="101"/>
      <c r="CU76" s="101"/>
      <c r="CV76" s="101"/>
      <c r="CW76" s="101"/>
      <c r="CX76" s="101"/>
      <c r="CY76" s="101"/>
      <c r="CZ76" s="101"/>
      <c r="DA76" s="101"/>
      <c r="DB76" s="101"/>
      <c r="DC76" s="101"/>
      <c r="DD76" s="101"/>
      <c r="DE76" s="101"/>
      <c r="DF76" s="101"/>
      <c r="DG76" s="101"/>
      <c r="DH76" s="101"/>
      <c r="DI76" s="101"/>
      <c r="DJ76" s="101"/>
      <c r="DK76" s="101"/>
      <c r="DL76" s="101"/>
      <c r="DM76" s="101"/>
      <c r="DN76" s="101"/>
      <c r="DO76" s="101"/>
      <c r="DP76" s="101"/>
      <c r="DQ76" s="101"/>
      <c r="DR76" s="101"/>
      <c r="DS76" s="101"/>
      <c r="DT76" s="101"/>
      <c r="DU76" s="101"/>
      <c r="DV76" s="101"/>
      <c r="DW76" s="101"/>
      <c r="DX76" s="101"/>
      <c r="DY76" s="101"/>
      <c r="DZ76" s="101"/>
      <c r="EA76" s="101"/>
      <c r="EB76" s="101"/>
      <c r="EC76" s="101"/>
      <c r="ED76" s="101"/>
      <c r="EE76" s="101"/>
      <c r="EF76" s="101"/>
      <c r="EG76" s="101"/>
      <c r="EH76" s="101"/>
      <c r="EI76" s="101"/>
      <c r="EJ76" s="101"/>
      <c r="EK76" s="101"/>
      <c r="EL76" s="101"/>
      <c r="EM76" s="101"/>
      <c r="EN76" s="101"/>
      <c r="EO76" s="101"/>
      <c r="EP76" s="101"/>
      <c r="EQ76" s="101"/>
      <c r="ER76" s="101"/>
      <c r="ES76" s="101"/>
      <c r="ET76" s="101"/>
      <c r="EU76" s="101"/>
      <c r="EV76" s="101"/>
      <c r="EW76" s="101"/>
      <c r="EX76" s="101"/>
      <c r="EY76" s="101"/>
      <c r="EZ76" s="101"/>
    </row>
    <row r="77" spans="1:156" s="101" customFormat="1" ht="30" customHeight="1" x14ac:dyDescent="0.25">
      <c r="A77" s="166" t="s">
        <v>612</v>
      </c>
      <c r="B77" s="129">
        <v>75</v>
      </c>
      <c r="C77" s="167" t="s">
        <v>140</v>
      </c>
      <c r="D77" s="167" t="s">
        <v>235</v>
      </c>
      <c r="E77" s="195" t="s">
        <v>616</v>
      </c>
      <c r="F77" s="124">
        <f t="shared" si="18"/>
        <v>2</v>
      </c>
      <c r="G77" s="196">
        <v>53</v>
      </c>
      <c r="H77" s="196">
        <v>5</v>
      </c>
      <c r="I77" s="218">
        <v>5</v>
      </c>
      <c r="J77" s="138">
        <f t="shared" si="19"/>
        <v>2</v>
      </c>
      <c r="K77" s="142">
        <v>96.8</v>
      </c>
      <c r="L77" s="124">
        <f t="shared" si="20"/>
        <v>4</v>
      </c>
      <c r="M77" s="197">
        <v>2</v>
      </c>
      <c r="N77" s="197">
        <v>2</v>
      </c>
      <c r="O77" s="197">
        <v>2</v>
      </c>
      <c r="P77" s="124">
        <f t="shared" si="21"/>
        <v>6</v>
      </c>
      <c r="Q77" s="80">
        <v>51</v>
      </c>
      <c r="R77" s="80">
        <v>51</v>
      </c>
      <c r="S77" s="140">
        <f t="shared" si="22"/>
        <v>100</v>
      </c>
      <c r="T77" s="124">
        <f t="shared" si="23"/>
        <v>4</v>
      </c>
      <c r="U77" s="196">
        <v>76</v>
      </c>
      <c r="V77" s="196">
        <v>100</v>
      </c>
      <c r="W77" s="124">
        <f t="shared" si="24"/>
        <v>2</v>
      </c>
      <c r="X77" s="198">
        <v>104</v>
      </c>
      <c r="Y77" s="198">
        <v>0</v>
      </c>
      <c r="Z77" s="128">
        <f t="shared" si="25"/>
        <v>20</v>
      </c>
      <c r="AA77" s="128">
        <f t="shared" si="26"/>
        <v>100</v>
      </c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  <c r="EE77"/>
      <c r="EF77"/>
      <c r="EG77"/>
      <c r="EH77"/>
      <c r="EI77"/>
      <c r="EJ77"/>
      <c r="EK77"/>
      <c r="EL77"/>
      <c r="EM77"/>
      <c r="EN77"/>
      <c r="EO77"/>
      <c r="EP77"/>
      <c r="EQ77"/>
      <c r="ER77"/>
      <c r="ES77"/>
      <c r="ET77"/>
      <c r="EU77"/>
      <c r="EV77"/>
      <c r="EW77"/>
      <c r="EX77"/>
      <c r="EY77"/>
      <c r="EZ77"/>
    </row>
    <row r="78" spans="1:156" s="101" customFormat="1" ht="30" customHeight="1" x14ac:dyDescent="0.25">
      <c r="A78" s="166" t="s">
        <v>612</v>
      </c>
      <c r="B78" s="129">
        <v>76</v>
      </c>
      <c r="C78" s="167" t="s">
        <v>152</v>
      </c>
      <c r="D78" s="167" t="s">
        <v>338</v>
      </c>
      <c r="E78" s="195" t="s">
        <v>616</v>
      </c>
      <c r="F78" s="124">
        <f t="shared" si="18"/>
        <v>2</v>
      </c>
      <c r="G78" s="196">
        <v>35</v>
      </c>
      <c r="H78" s="196">
        <v>2</v>
      </c>
      <c r="I78" s="218">
        <v>2</v>
      </c>
      <c r="J78" s="138">
        <f t="shared" si="19"/>
        <v>2</v>
      </c>
      <c r="K78" s="142">
        <v>96.8</v>
      </c>
      <c r="L78" s="124">
        <f t="shared" si="20"/>
        <v>4</v>
      </c>
      <c r="M78" s="197">
        <v>2</v>
      </c>
      <c r="N78" s="197">
        <v>2</v>
      </c>
      <c r="O78" s="197">
        <v>2</v>
      </c>
      <c r="P78" s="124">
        <f t="shared" si="21"/>
        <v>6</v>
      </c>
      <c r="Q78" s="80">
        <v>35</v>
      </c>
      <c r="R78" s="80">
        <v>35</v>
      </c>
      <c r="S78" s="140">
        <f t="shared" si="22"/>
        <v>100</v>
      </c>
      <c r="T78" s="124">
        <f t="shared" si="23"/>
        <v>4</v>
      </c>
      <c r="U78" s="196">
        <v>39</v>
      </c>
      <c r="V78" s="196">
        <v>100</v>
      </c>
      <c r="W78" s="124">
        <f t="shared" si="24"/>
        <v>2</v>
      </c>
      <c r="X78" s="198">
        <v>113</v>
      </c>
      <c r="Y78" s="198">
        <v>0</v>
      </c>
      <c r="Z78" s="128">
        <f t="shared" si="25"/>
        <v>20</v>
      </c>
      <c r="AA78" s="128">
        <f t="shared" si="26"/>
        <v>100</v>
      </c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  <c r="EE78"/>
      <c r="EF78"/>
      <c r="EG78"/>
      <c r="EH78"/>
      <c r="EI78"/>
      <c r="EJ78"/>
      <c r="EK78"/>
      <c r="EL78"/>
      <c r="EM78"/>
      <c r="EN78"/>
      <c r="EO78"/>
      <c r="EP78"/>
      <c r="EQ78"/>
      <c r="ER78"/>
      <c r="ES78"/>
      <c r="ET78"/>
      <c r="EU78"/>
      <c r="EV78"/>
      <c r="EW78"/>
      <c r="EX78"/>
      <c r="EY78"/>
      <c r="EZ78"/>
    </row>
    <row r="79" spans="1:156" s="101" customFormat="1" ht="30" customHeight="1" x14ac:dyDescent="0.25">
      <c r="A79" s="166" t="s">
        <v>612</v>
      </c>
      <c r="B79" s="129">
        <v>77</v>
      </c>
      <c r="C79" s="167" t="s">
        <v>148</v>
      </c>
      <c r="D79" s="167" t="s">
        <v>343</v>
      </c>
      <c r="E79" s="195" t="s">
        <v>616</v>
      </c>
      <c r="F79" s="124">
        <f t="shared" si="18"/>
        <v>2</v>
      </c>
      <c r="G79" s="196">
        <v>157</v>
      </c>
      <c r="H79" s="196">
        <v>10</v>
      </c>
      <c r="I79" s="218">
        <v>10</v>
      </c>
      <c r="J79" s="138">
        <f t="shared" si="19"/>
        <v>2</v>
      </c>
      <c r="K79" s="142">
        <v>93.7</v>
      </c>
      <c r="L79" s="124">
        <f t="shared" si="20"/>
        <v>4</v>
      </c>
      <c r="M79" s="197">
        <v>2</v>
      </c>
      <c r="N79" s="197">
        <v>2</v>
      </c>
      <c r="O79" s="197">
        <v>2</v>
      </c>
      <c r="P79" s="124">
        <f t="shared" si="21"/>
        <v>6</v>
      </c>
      <c r="Q79" s="80">
        <v>155</v>
      </c>
      <c r="R79" s="80">
        <v>154</v>
      </c>
      <c r="S79" s="140">
        <f t="shared" si="22"/>
        <v>99</v>
      </c>
      <c r="T79" s="124">
        <f t="shared" si="23"/>
        <v>4</v>
      </c>
      <c r="U79" s="196">
        <v>150</v>
      </c>
      <c r="V79" s="196">
        <v>100</v>
      </c>
      <c r="W79" s="124">
        <f t="shared" si="24"/>
        <v>2</v>
      </c>
      <c r="X79" s="198">
        <v>75</v>
      </c>
      <c r="Y79" s="198">
        <v>12</v>
      </c>
      <c r="Z79" s="128">
        <f t="shared" si="25"/>
        <v>20</v>
      </c>
      <c r="AA79" s="128">
        <f t="shared" si="26"/>
        <v>100</v>
      </c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  <c r="EE79"/>
      <c r="EF79"/>
      <c r="EG79"/>
      <c r="EH79"/>
      <c r="EI79"/>
      <c r="EJ79"/>
      <c r="EK79"/>
      <c r="EL79"/>
      <c r="EM79"/>
      <c r="EN79"/>
      <c r="EO79"/>
      <c r="EP79"/>
      <c r="EQ79"/>
      <c r="ER79"/>
      <c r="ES79"/>
      <c r="ET79"/>
      <c r="EU79"/>
      <c r="EV79"/>
      <c r="EW79"/>
      <c r="EX79"/>
      <c r="EY79"/>
      <c r="EZ79"/>
    </row>
    <row r="80" spans="1:156" s="101" customFormat="1" ht="30" customHeight="1" x14ac:dyDescent="0.25">
      <c r="A80" s="166" t="s">
        <v>612</v>
      </c>
      <c r="B80" s="129">
        <v>78</v>
      </c>
      <c r="C80" s="167" t="s">
        <v>143</v>
      </c>
      <c r="D80" s="167" t="s">
        <v>340</v>
      </c>
      <c r="E80" s="195" t="s">
        <v>616</v>
      </c>
      <c r="F80" s="124">
        <f t="shared" si="18"/>
        <v>2</v>
      </c>
      <c r="G80" s="196">
        <v>94</v>
      </c>
      <c r="H80" s="196">
        <v>5</v>
      </c>
      <c r="I80" s="218">
        <v>5</v>
      </c>
      <c r="J80" s="138">
        <f t="shared" si="19"/>
        <v>2</v>
      </c>
      <c r="K80" s="142">
        <v>92.1</v>
      </c>
      <c r="L80" s="124">
        <f t="shared" si="20"/>
        <v>4</v>
      </c>
      <c r="M80" s="197">
        <v>2</v>
      </c>
      <c r="N80" s="197">
        <v>2</v>
      </c>
      <c r="O80" s="197">
        <v>2</v>
      </c>
      <c r="P80" s="124">
        <f t="shared" si="21"/>
        <v>6</v>
      </c>
      <c r="Q80" s="80">
        <v>94</v>
      </c>
      <c r="R80" s="80">
        <v>94</v>
      </c>
      <c r="S80" s="140">
        <f t="shared" si="22"/>
        <v>100</v>
      </c>
      <c r="T80" s="124">
        <f t="shared" si="23"/>
        <v>4</v>
      </c>
      <c r="U80" s="196">
        <v>116</v>
      </c>
      <c r="V80" s="196">
        <v>100</v>
      </c>
      <c r="W80" s="124">
        <f t="shared" si="24"/>
        <v>2</v>
      </c>
      <c r="X80" s="198">
        <v>109</v>
      </c>
      <c r="Y80" s="198">
        <v>2</v>
      </c>
      <c r="Z80" s="128">
        <f t="shared" si="25"/>
        <v>20</v>
      </c>
      <c r="AA80" s="128">
        <f t="shared" si="26"/>
        <v>100</v>
      </c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  <c r="EE80"/>
      <c r="EF80"/>
      <c r="EG80"/>
      <c r="EH80"/>
      <c r="EI80"/>
      <c r="EJ80"/>
      <c r="EK80"/>
      <c r="EL80"/>
      <c r="EM80"/>
      <c r="EN80"/>
      <c r="EO80"/>
      <c r="EP80"/>
      <c r="EQ80"/>
      <c r="ER80"/>
      <c r="ES80"/>
      <c r="ET80"/>
      <c r="EU80"/>
      <c r="EV80"/>
      <c r="EW80"/>
      <c r="EX80"/>
      <c r="EY80"/>
      <c r="EZ80"/>
    </row>
    <row r="81" spans="1:156" s="101" customFormat="1" ht="30" customHeight="1" x14ac:dyDescent="0.25">
      <c r="A81" s="166" t="s">
        <v>612</v>
      </c>
      <c r="B81" s="129">
        <v>79</v>
      </c>
      <c r="C81" s="167" t="s">
        <v>145</v>
      </c>
      <c r="D81" s="167" t="s">
        <v>236</v>
      </c>
      <c r="E81" s="195" t="s">
        <v>616</v>
      </c>
      <c r="F81" s="124">
        <f t="shared" si="18"/>
        <v>2</v>
      </c>
      <c r="G81" s="196">
        <v>89</v>
      </c>
      <c r="H81" s="196">
        <v>5</v>
      </c>
      <c r="I81" s="218">
        <v>5</v>
      </c>
      <c r="J81" s="138">
        <f t="shared" si="19"/>
        <v>2</v>
      </c>
      <c r="K81" s="142">
        <v>95.2</v>
      </c>
      <c r="L81" s="124">
        <f t="shared" si="20"/>
        <v>4</v>
      </c>
      <c r="M81" s="197">
        <v>2</v>
      </c>
      <c r="N81" s="197">
        <v>2</v>
      </c>
      <c r="O81" s="197">
        <v>2</v>
      </c>
      <c r="P81" s="124">
        <f t="shared" si="21"/>
        <v>6</v>
      </c>
      <c r="Q81" s="80">
        <v>87</v>
      </c>
      <c r="R81" s="80">
        <v>86</v>
      </c>
      <c r="S81" s="140">
        <f t="shared" si="22"/>
        <v>99</v>
      </c>
      <c r="T81" s="124">
        <f t="shared" si="23"/>
        <v>4</v>
      </c>
      <c r="U81" s="196">
        <v>91</v>
      </c>
      <c r="V81" s="196">
        <v>100</v>
      </c>
      <c r="W81" s="124">
        <f t="shared" si="24"/>
        <v>2</v>
      </c>
      <c r="X81" s="198">
        <v>227</v>
      </c>
      <c r="Y81" s="198">
        <v>6</v>
      </c>
      <c r="Z81" s="128">
        <f t="shared" si="25"/>
        <v>20</v>
      </c>
      <c r="AA81" s="128">
        <f t="shared" si="26"/>
        <v>100</v>
      </c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  <c r="BH81"/>
      <c r="BI81"/>
      <c r="BJ81"/>
      <c r="BK81"/>
      <c r="BL81"/>
      <c r="BM81"/>
      <c r="BN81"/>
      <c r="BO81"/>
      <c r="BP81"/>
      <c r="BQ81"/>
      <c r="BR81"/>
      <c r="BS81"/>
      <c r="BT81"/>
      <c r="BU81"/>
      <c r="BV81"/>
      <c r="BW81"/>
      <c r="BX81"/>
      <c r="BY81"/>
      <c r="BZ81"/>
      <c r="CA81"/>
      <c r="CB81"/>
      <c r="CC81"/>
      <c r="CD81"/>
      <c r="CE81"/>
      <c r="CF81"/>
      <c r="CG81"/>
      <c r="CH81"/>
      <c r="CI81"/>
      <c r="CJ81"/>
      <c r="CK81"/>
      <c r="CL81"/>
      <c r="CM81"/>
      <c r="CN81"/>
      <c r="CO81"/>
      <c r="CP81"/>
      <c r="CQ81"/>
      <c r="CR81"/>
      <c r="CS81"/>
      <c r="CT81"/>
      <c r="CU81"/>
      <c r="CV81"/>
      <c r="CW81"/>
      <c r="CX81"/>
      <c r="CY81"/>
      <c r="CZ81"/>
      <c r="DA81"/>
      <c r="DB81"/>
      <c r="DC81"/>
      <c r="DD81"/>
      <c r="DE81"/>
      <c r="DF81"/>
      <c r="DG81"/>
      <c r="DH81"/>
      <c r="DI81"/>
      <c r="DJ81"/>
      <c r="DK81"/>
      <c r="DL81"/>
      <c r="DM81"/>
      <c r="DN81"/>
      <c r="DO81"/>
      <c r="DP81"/>
      <c r="DQ81"/>
      <c r="DR81"/>
      <c r="DS81"/>
      <c r="DT81"/>
      <c r="DU81"/>
      <c r="DV81"/>
      <c r="DW81"/>
      <c r="DX81"/>
      <c r="DY81"/>
      <c r="DZ81"/>
      <c r="EA81"/>
      <c r="EB81"/>
      <c r="EC81"/>
      <c r="ED81"/>
      <c r="EE81"/>
      <c r="EF81"/>
      <c r="EG81"/>
      <c r="EH81"/>
      <c r="EI81"/>
      <c r="EJ81"/>
      <c r="EK81"/>
      <c r="EL81"/>
      <c r="EM81"/>
      <c r="EN81"/>
      <c r="EO81"/>
      <c r="EP81"/>
      <c r="EQ81"/>
      <c r="ER81"/>
      <c r="ES81"/>
      <c r="ET81"/>
      <c r="EU81"/>
      <c r="EV81"/>
      <c r="EW81"/>
      <c r="EX81"/>
      <c r="EY81"/>
      <c r="EZ81"/>
    </row>
    <row r="82" spans="1:156" s="101" customFormat="1" ht="30" customHeight="1" x14ac:dyDescent="0.25">
      <c r="A82" s="169" t="s">
        <v>613</v>
      </c>
      <c r="B82" s="129">
        <v>80</v>
      </c>
      <c r="C82" s="167" t="s">
        <v>198</v>
      </c>
      <c r="D82" s="167" t="s">
        <v>350</v>
      </c>
      <c r="E82" s="195" t="s">
        <v>616</v>
      </c>
      <c r="F82" s="124">
        <f t="shared" si="18"/>
        <v>2</v>
      </c>
      <c r="G82" s="212">
        <v>141</v>
      </c>
      <c r="H82" s="212">
        <v>6</v>
      </c>
      <c r="I82" s="220">
        <v>6</v>
      </c>
      <c r="J82" s="138">
        <f t="shared" si="19"/>
        <v>2</v>
      </c>
      <c r="K82" s="132">
        <v>90.5</v>
      </c>
      <c r="L82" s="138">
        <f t="shared" si="20"/>
        <v>4</v>
      </c>
      <c r="M82" s="197">
        <v>2</v>
      </c>
      <c r="N82" s="197">
        <v>2</v>
      </c>
      <c r="O82" s="197">
        <v>2</v>
      </c>
      <c r="P82" s="124">
        <f t="shared" si="21"/>
        <v>6</v>
      </c>
      <c r="Q82" s="80">
        <v>138</v>
      </c>
      <c r="R82" s="80">
        <v>138</v>
      </c>
      <c r="S82" s="139">
        <f t="shared" si="22"/>
        <v>100</v>
      </c>
      <c r="T82" s="138">
        <f t="shared" si="23"/>
        <v>4</v>
      </c>
      <c r="U82" s="212">
        <v>172</v>
      </c>
      <c r="V82" s="212">
        <v>100</v>
      </c>
      <c r="W82" s="124">
        <f t="shared" si="24"/>
        <v>2</v>
      </c>
      <c r="X82" s="198">
        <v>169</v>
      </c>
      <c r="Y82" s="198">
        <v>10</v>
      </c>
      <c r="Z82" s="128">
        <f t="shared" si="25"/>
        <v>20</v>
      </c>
      <c r="AA82" s="128">
        <f t="shared" si="26"/>
        <v>100</v>
      </c>
    </row>
    <row r="83" spans="1:156" s="101" customFormat="1" ht="30" customHeight="1" x14ac:dyDescent="0.25">
      <c r="A83" s="169" t="s">
        <v>613</v>
      </c>
      <c r="B83" s="129">
        <v>81</v>
      </c>
      <c r="C83" s="167" t="s">
        <v>195</v>
      </c>
      <c r="D83" s="167" t="s">
        <v>348</v>
      </c>
      <c r="E83" s="195" t="s">
        <v>616</v>
      </c>
      <c r="F83" s="124">
        <f t="shared" si="18"/>
        <v>2</v>
      </c>
      <c r="G83" s="212">
        <v>134</v>
      </c>
      <c r="H83" s="212">
        <v>6</v>
      </c>
      <c r="I83" s="220">
        <v>6</v>
      </c>
      <c r="J83" s="138">
        <f t="shared" si="19"/>
        <v>2</v>
      </c>
      <c r="K83" s="132">
        <v>93.650793650793645</v>
      </c>
      <c r="L83" s="138">
        <f t="shared" si="20"/>
        <v>4</v>
      </c>
      <c r="M83" s="197">
        <v>2</v>
      </c>
      <c r="N83" s="197">
        <v>2</v>
      </c>
      <c r="O83" s="197">
        <v>2</v>
      </c>
      <c r="P83" s="124">
        <f t="shared" si="21"/>
        <v>6</v>
      </c>
      <c r="Q83" s="80">
        <v>134</v>
      </c>
      <c r="R83" s="80">
        <v>134</v>
      </c>
      <c r="S83" s="139">
        <f t="shared" si="22"/>
        <v>100</v>
      </c>
      <c r="T83" s="138">
        <f t="shared" si="23"/>
        <v>4</v>
      </c>
      <c r="U83" s="212">
        <v>153</v>
      </c>
      <c r="V83" s="212">
        <v>100</v>
      </c>
      <c r="W83" s="124">
        <f t="shared" si="24"/>
        <v>2</v>
      </c>
      <c r="X83" s="198">
        <v>193</v>
      </c>
      <c r="Y83" s="198">
        <v>76</v>
      </c>
      <c r="Z83" s="128">
        <f t="shared" si="25"/>
        <v>20</v>
      </c>
      <c r="AA83" s="128">
        <f t="shared" si="26"/>
        <v>100</v>
      </c>
    </row>
    <row r="84" spans="1:156" s="101" customFormat="1" ht="30" customHeight="1" x14ac:dyDescent="0.25">
      <c r="A84" s="169" t="s">
        <v>613</v>
      </c>
      <c r="B84" s="129">
        <v>82</v>
      </c>
      <c r="C84" s="167" t="s">
        <v>588</v>
      </c>
      <c r="D84" s="167" t="s">
        <v>589</v>
      </c>
      <c r="E84" s="195" t="s">
        <v>616</v>
      </c>
      <c r="F84" s="124">
        <f t="shared" si="18"/>
        <v>2</v>
      </c>
      <c r="G84" s="212">
        <v>16</v>
      </c>
      <c r="H84" s="212">
        <v>2</v>
      </c>
      <c r="I84" s="220">
        <v>2</v>
      </c>
      <c r="J84" s="138">
        <f t="shared" si="19"/>
        <v>2</v>
      </c>
      <c r="K84" s="132">
        <v>93.650793650793645</v>
      </c>
      <c r="L84" s="138">
        <f t="shared" si="20"/>
        <v>4</v>
      </c>
      <c r="M84" s="197">
        <v>2</v>
      </c>
      <c r="N84" s="197">
        <v>2</v>
      </c>
      <c r="O84" s="197">
        <v>2</v>
      </c>
      <c r="P84" s="124">
        <f t="shared" si="21"/>
        <v>6</v>
      </c>
      <c r="Q84" s="80">
        <v>16</v>
      </c>
      <c r="R84" s="80">
        <v>16</v>
      </c>
      <c r="S84" s="139">
        <f t="shared" si="22"/>
        <v>100</v>
      </c>
      <c r="T84" s="138">
        <f t="shared" si="23"/>
        <v>4</v>
      </c>
      <c r="U84" s="212">
        <v>15</v>
      </c>
      <c r="V84" s="212">
        <v>100</v>
      </c>
      <c r="W84" s="124">
        <f t="shared" si="24"/>
        <v>2</v>
      </c>
      <c r="X84" s="198">
        <v>87</v>
      </c>
      <c r="Y84" s="198">
        <v>62</v>
      </c>
      <c r="Z84" s="128">
        <f t="shared" si="25"/>
        <v>20</v>
      </c>
      <c r="AA84" s="128">
        <f t="shared" si="26"/>
        <v>100</v>
      </c>
    </row>
    <row r="85" spans="1:156" s="101" customFormat="1" ht="30" customHeight="1" x14ac:dyDescent="0.25">
      <c r="A85" s="169" t="s">
        <v>613</v>
      </c>
      <c r="B85" s="129">
        <v>83</v>
      </c>
      <c r="C85" s="167" t="s">
        <v>193</v>
      </c>
      <c r="D85" s="167" t="s">
        <v>354</v>
      </c>
      <c r="E85" s="195" t="s">
        <v>616</v>
      </c>
      <c r="F85" s="124">
        <f t="shared" si="18"/>
        <v>2</v>
      </c>
      <c r="G85" s="212">
        <v>62</v>
      </c>
      <c r="H85" s="212">
        <v>3</v>
      </c>
      <c r="I85" s="220">
        <v>3</v>
      </c>
      <c r="J85" s="138">
        <f t="shared" si="19"/>
        <v>2</v>
      </c>
      <c r="K85" s="132">
        <v>92.1</v>
      </c>
      <c r="L85" s="138">
        <f t="shared" si="20"/>
        <v>4</v>
      </c>
      <c r="M85" s="197">
        <v>2</v>
      </c>
      <c r="N85" s="197">
        <v>2</v>
      </c>
      <c r="O85" s="197">
        <v>2</v>
      </c>
      <c r="P85" s="124">
        <f t="shared" si="21"/>
        <v>6</v>
      </c>
      <c r="Q85" s="80">
        <v>57</v>
      </c>
      <c r="R85" s="80">
        <v>57</v>
      </c>
      <c r="S85" s="139">
        <f t="shared" si="22"/>
        <v>100</v>
      </c>
      <c r="T85" s="138">
        <f t="shared" si="23"/>
        <v>4</v>
      </c>
      <c r="U85" s="212">
        <v>60</v>
      </c>
      <c r="V85" s="212">
        <v>100</v>
      </c>
      <c r="W85" s="124">
        <f t="shared" si="24"/>
        <v>2</v>
      </c>
      <c r="X85" s="198">
        <v>125</v>
      </c>
      <c r="Y85" s="198">
        <v>72</v>
      </c>
      <c r="Z85" s="128">
        <f t="shared" si="25"/>
        <v>20</v>
      </c>
      <c r="AA85" s="128">
        <f t="shared" si="26"/>
        <v>100</v>
      </c>
    </row>
    <row r="86" spans="1:156" s="101" customFormat="1" ht="30" customHeight="1" x14ac:dyDescent="0.25">
      <c r="A86" s="146" t="s">
        <v>34</v>
      </c>
      <c r="B86" s="129">
        <v>84</v>
      </c>
      <c r="C86" s="167" t="s">
        <v>531</v>
      </c>
      <c r="D86" s="167" t="s">
        <v>371</v>
      </c>
      <c r="E86" s="195" t="s">
        <v>616</v>
      </c>
      <c r="F86" s="138">
        <f t="shared" si="18"/>
        <v>2</v>
      </c>
      <c r="G86" s="196">
        <v>319</v>
      </c>
      <c r="H86" s="196">
        <v>18</v>
      </c>
      <c r="I86" s="147">
        <v>18</v>
      </c>
      <c r="J86" s="138">
        <f t="shared" si="19"/>
        <v>2</v>
      </c>
      <c r="K86" s="125">
        <v>95.238095238095227</v>
      </c>
      <c r="L86" s="138">
        <f t="shared" si="20"/>
        <v>4</v>
      </c>
      <c r="M86" s="197">
        <v>2</v>
      </c>
      <c r="N86" s="197">
        <v>2</v>
      </c>
      <c r="O86" s="197">
        <v>2</v>
      </c>
      <c r="P86" s="124">
        <f t="shared" si="21"/>
        <v>6</v>
      </c>
      <c r="Q86" s="80">
        <v>311</v>
      </c>
      <c r="R86" s="80">
        <v>308</v>
      </c>
      <c r="S86" s="140">
        <f t="shared" si="22"/>
        <v>99</v>
      </c>
      <c r="T86" s="138">
        <f t="shared" si="23"/>
        <v>4</v>
      </c>
      <c r="U86" s="196">
        <v>329</v>
      </c>
      <c r="V86" s="196">
        <v>100</v>
      </c>
      <c r="W86" s="124">
        <f t="shared" si="24"/>
        <v>2</v>
      </c>
      <c r="X86" s="198">
        <v>178</v>
      </c>
      <c r="Y86" s="198">
        <v>16</v>
      </c>
      <c r="Z86" s="128">
        <f t="shared" si="25"/>
        <v>20</v>
      </c>
      <c r="AA86" s="128">
        <f t="shared" si="26"/>
        <v>100</v>
      </c>
      <c r="AB86" s="78"/>
      <c r="AC86" s="78"/>
      <c r="AD86" s="199"/>
      <c r="AE86" s="78"/>
      <c r="AF86" s="78"/>
      <c r="AG86" s="78"/>
      <c r="AH86" s="78"/>
      <c r="AI86" s="78"/>
      <c r="AJ86" s="78"/>
      <c r="AK86" s="78"/>
      <c r="AL86" s="78"/>
      <c r="AM86" s="78"/>
      <c r="AN86" s="78"/>
      <c r="AO86" s="78"/>
      <c r="AP86" s="78"/>
      <c r="AQ86" s="78"/>
      <c r="AR86" s="78"/>
      <c r="AS86" s="78"/>
      <c r="AT86" s="78"/>
      <c r="AU86" s="78"/>
      <c r="AV86" s="78"/>
      <c r="AW86" s="78"/>
      <c r="AX86" s="78"/>
      <c r="AY86" s="78"/>
      <c r="AZ86" s="78"/>
      <c r="BA86" s="78"/>
      <c r="BB86" s="78"/>
      <c r="BC86" s="78"/>
      <c r="BD86" s="78"/>
      <c r="BE86" s="78"/>
      <c r="BF86" s="78"/>
      <c r="BG86" s="78"/>
      <c r="BH86" s="78"/>
      <c r="BI86" s="78"/>
      <c r="BJ86" s="78"/>
      <c r="BK86" s="78"/>
      <c r="BL86" s="78"/>
      <c r="BM86" s="78"/>
      <c r="BN86" s="78"/>
      <c r="BO86" s="78"/>
      <c r="BP86" s="78"/>
      <c r="BQ86" s="78"/>
      <c r="BR86" s="78"/>
      <c r="BS86" s="78"/>
      <c r="BT86" s="78"/>
      <c r="BU86" s="78"/>
      <c r="BV86" s="78"/>
      <c r="BW86" s="78"/>
      <c r="BX86" s="78"/>
      <c r="BY86" s="78"/>
      <c r="BZ86" s="78"/>
      <c r="CA86" s="78"/>
      <c r="CB86" s="78"/>
      <c r="CC86" s="78"/>
      <c r="CD86" s="78"/>
      <c r="CE86" s="78"/>
      <c r="CF86" s="78"/>
      <c r="CG86" s="78"/>
      <c r="CH86" s="78"/>
      <c r="CI86" s="78"/>
      <c r="CJ86" s="78"/>
      <c r="CK86" s="78"/>
      <c r="CL86" s="78"/>
      <c r="CM86" s="78"/>
      <c r="CN86" s="78"/>
      <c r="CO86" s="78"/>
      <c r="CP86" s="78"/>
      <c r="CQ86" s="78"/>
      <c r="CR86" s="78"/>
      <c r="CS86" s="78"/>
      <c r="CT86" s="78"/>
      <c r="CU86" s="78"/>
      <c r="CV86" s="78"/>
      <c r="CW86" s="78"/>
      <c r="CX86" s="78"/>
      <c r="CY86" s="78"/>
      <c r="CZ86" s="78"/>
      <c r="DA86" s="78"/>
      <c r="DB86" s="78"/>
      <c r="DC86" s="78"/>
      <c r="DD86" s="78"/>
      <c r="DE86" s="78"/>
      <c r="DF86" s="78"/>
      <c r="DG86" s="78"/>
      <c r="DH86" s="78"/>
      <c r="DI86" s="78"/>
      <c r="DJ86" s="78"/>
      <c r="DK86" s="78"/>
      <c r="DL86" s="78"/>
      <c r="DM86" s="78"/>
      <c r="DN86" s="78"/>
      <c r="DO86" s="78"/>
      <c r="DP86" s="78"/>
      <c r="DQ86" s="78"/>
      <c r="DR86" s="78"/>
      <c r="DS86" s="78"/>
      <c r="DT86" s="78"/>
      <c r="DU86" s="78"/>
      <c r="DV86" s="78"/>
      <c r="DW86" s="78"/>
      <c r="DX86" s="78"/>
      <c r="DY86" s="78"/>
      <c r="DZ86" s="78"/>
      <c r="EA86" s="78"/>
      <c r="EB86" s="78"/>
      <c r="EC86" s="78"/>
      <c r="ED86" s="78"/>
      <c r="EE86" s="78"/>
      <c r="EF86" s="78"/>
      <c r="EG86" s="78"/>
      <c r="EH86" s="78"/>
      <c r="EI86" s="78"/>
      <c r="EJ86" s="78"/>
      <c r="EK86" s="78"/>
      <c r="EL86" s="78"/>
      <c r="EM86" s="78"/>
      <c r="EN86" s="78"/>
      <c r="EO86" s="78"/>
      <c r="EP86" s="78"/>
      <c r="EQ86" s="78"/>
      <c r="ER86" s="78"/>
      <c r="ES86" s="78"/>
      <c r="ET86" s="78"/>
      <c r="EU86" s="78"/>
      <c r="EV86" s="78"/>
      <c r="EW86" s="78"/>
      <c r="EX86" s="78"/>
      <c r="EY86" s="78"/>
      <c r="EZ86" s="78"/>
    </row>
    <row r="87" spans="1:156" s="101" customFormat="1" ht="30" customHeight="1" x14ac:dyDescent="0.25">
      <c r="A87" s="146" t="s">
        <v>34</v>
      </c>
      <c r="B87" s="129">
        <v>85</v>
      </c>
      <c r="C87" s="167" t="s">
        <v>200</v>
      </c>
      <c r="D87" s="167" t="s">
        <v>382</v>
      </c>
      <c r="E87" s="195" t="s">
        <v>616</v>
      </c>
      <c r="F87" s="138">
        <f t="shared" si="18"/>
        <v>2</v>
      </c>
      <c r="G87" s="196">
        <v>464</v>
      </c>
      <c r="H87" s="196">
        <v>22</v>
      </c>
      <c r="I87" s="147">
        <v>22</v>
      </c>
      <c r="J87" s="138">
        <f t="shared" si="19"/>
        <v>2</v>
      </c>
      <c r="K87" s="125">
        <v>95.238095238095227</v>
      </c>
      <c r="L87" s="138">
        <f t="shared" si="20"/>
        <v>4</v>
      </c>
      <c r="M87" s="197">
        <v>2</v>
      </c>
      <c r="N87" s="197">
        <v>2</v>
      </c>
      <c r="O87" s="197">
        <v>2</v>
      </c>
      <c r="P87" s="124">
        <f t="shared" si="21"/>
        <v>6</v>
      </c>
      <c r="Q87" s="80">
        <v>455</v>
      </c>
      <c r="R87" s="80">
        <v>454</v>
      </c>
      <c r="S87" s="140">
        <f t="shared" si="22"/>
        <v>100</v>
      </c>
      <c r="T87" s="138">
        <f t="shared" si="23"/>
        <v>4</v>
      </c>
      <c r="U87" s="196">
        <v>530</v>
      </c>
      <c r="V87" s="196">
        <v>100</v>
      </c>
      <c r="W87" s="124">
        <f t="shared" si="24"/>
        <v>2</v>
      </c>
      <c r="X87" s="198">
        <v>230</v>
      </c>
      <c r="Y87" s="198">
        <v>38</v>
      </c>
      <c r="Z87" s="128">
        <f t="shared" si="25"/>
        <v>20</v>
      </c>
      <c r="AA87" s="128">
        <f t="shared" si="26"/>
        <v>100</v>
      </c>
      <c r="AB87" s="78"/>
      <c r="AC87" s="78"/>
      <c r="AD87" s="199"/>
      <c r="AE87" s="78"/>
      <c r="AF87" s="78"/>
      <c r="AG87" s="78"/>
      <c r="AH87" s="78"/>
      <c r="AI87" s="78"/>
      <c r="AJ87" s="78"/>
      <c r="AK87" s="78"/>
      <c r="AL87" s="78"/>
      <c r="AM87" s="78"/>
      <c r="AN87" s="78"/>
      <c r="AO87" s="78"/>
      <c r="AP87" s="78"/>
      <c r="AQ87" s="78"/>
      <c r="AR87" s="78"/>
      <c r="AS87" s="78"/>
      <c r="AT87" s="78"/>
      <c r="AU87" s="78"/>
      <c r="AV87" s="78"/>
      <c r="AW87" s="78"/>
      <c r="AX87" s="78"/>
      <c r="AY87" s="78"/>
      <c r="AZ87" s="78"/>
      <c r="BA87" s="78"/>
      <c r="BB87" s="78"/>
      <c r="BC87" s="78"/>
      <c r="BD87" s="78"/>
      <c r="BE87" s="78"/>
      <c r="BF87" s="78"/>
      <c r="BG87" s="78"/>
      <c r="BH87" s="78"/>
      <c r="BI87" s="78"/>
      <c r="BJ87" s="78"/>
      <c r="BK87" s="78"/>
      <c r="BL87" s="78"/>
      <c r="BM87" s="78"/>
      <c r="BN87" s="78"/>
      <c r="BO87" s="78"/>
      <c r="BP87" s="78"/>
      <c r="BQ87" s="78"/>
      <c r="BR87" s="78"/>
      <c r="BS87" s="78"/>
      <c r="BT87" s="78"/>
      <c r="BU87" s="78"/>
      <c r="BV87" s="78"/>
      <c r="BW87" s="78"/>
      <c r="BX87" s="78"/>
      <c r="BY87" s="78"/>
      <c r="BZ87" s="78"/>
      <c r="CA87" s="78"/>
      <c r="CB87" s="78"/>
      <c r="CC87" s="78"/>
      <c r="CD87" s="78"/>
      <c r="CE87" s="78"/>
      <c r="CF87" s="78"/>
      <c r="CG87" s="78"/>
      <c r="CH87" s="78"/>
      <c r="CI87" s="78"/>
      <c r="CJ87" s="78"/>
      <c r="CK87" s="78"/>
      <c r="CL87" s="78"/>
      <c r="CM87" s="78"/>
      <c r="CN87" s="78"/>
      <c r="CO87" s="78"/>
      <c r="CP87" s="78"/>
      <c r="CQ87" s="78"/>
      <c r="CR87" s="78"/>
      <c r="CS87" s="78"/>
      <c r="CT87" s="78"/>
      <c r="CU87" s="78"/>
      <c r="CV87" s="78"/>
      <c r="CW87" s="78"/>
      <c r="CX87" s="78"/>
      <c r="CY87" s="78"/>
      <c r="CZ87" s="78"/>
      <c r="DA87" s="78"/>
      <c r="DB87" s="78"/>
      <c r="DC87" s="78"/>
      <c r="DD87" s="78"/>
      <c r="DE87" s="78"/>
      <c r="DF87" s="78"/>
      <c r="DG87" s="78"/>
      <c r="DH87" s="78"/>
      <c r="DI87" s="78"/>
      <c r="DJ87" s="78"/>
      <c r="DK87" s="78"/>
      <c r="DL87" s="78"/>
      <c r="DM87" s="78"/>
      <c r="DN87" s="78"/>
      <c r="DO87" s="78"/>
      <c r="DP87" s="78"/>
      <c r="DQ87" s="78"/>
      <c r="DR87" s="78"/>
      <c r="DS87" s="78"/>
      <c r="DT87" s="78"/>
      <c r="DU87" s="78"/>
      <c r="DV87" s="78"/>
      <c r="DW87" s="78"/>
      <c r="DX87" s="78"/>
      <c r="DY87" s="78"/>
      <c r="DZ87" s="78"/>
      <c r="EA87" s="78"/>
      <c r="EB87" s="78"/>
      <c r="EC87" s="78"/>
      <c r="ED87" s="78"/>
      <c r="EE87" s="78"/>
      <c r="EF87" s="78"/>
      <c r="EG87" s="78"/>
      <c r="EH87" s="78"/>
      <c r="EI87" s="78"/>
      <c r="EJ87" s="78"/>
      <c r="EK87" s="78"/>
      <c r="EL87" s="78"/>
      <c r="EM87" s="78"/>
      <c r="EN87" s="78"/>
      <c r="EO87" s="78"/>
      <c r="EP87" s="78"/>
      <c r="EQ87" s="78"/>
      <c r="ER87" s="78"/>
      <c r="ES87" s="78"/>
      <c r="ET87" s="78"/>
      <c r="EU87" s="78"/>
      <c r="EV87" s="78"/>
      <c r="EW87" s="78"/>
      <c r="EX87" s="78"/>
      <c r="EY87" s="78"/>
      <c r="EZ87" s="78"/>
    </row>
    <row r="88" spans="1:156" s="101" customFormat="1" ht="30" customHeight="1" x14ac:dyDescent="0.25">
      <c r="A88" s="146" t="s">
        <v>34</v>
      </c>
      <c r="B88" s="129">
        <v>86</v>
      </c>
      <c r="C88" s="167" t="s">
        <v>202</v>
      </c>
      <c r="D88" s="167" t="s">
        <v>355</v>
      </c>
      <c r="E88" s="195" t="s">
        <v>616</v>
      </c>
      <c r="F88" s="138">
        <f t="shared" si="18"/>
        <v>2</v>
      </c>
      <c r="G88" s="196">
        <v>155</v>
      </c>
      <c r="H88" s="196">
        <v>6</v>
      </c>
      <c r="I88" s="147">
        <v>6</v>
      </c>
      <c r="J88" s="138">
        <f t="shared" si="19"/>
        <v>2</v>
      </c>
      <c r="K88" s="125">
        <v>98.412698412698404</v>
      </c>
      <c r="L88" s="138">
        <f t="shared" si="20"/>
        <v>4</v>
      </c>
      <c r="M88" s="197">
        <v>2</v>
      </c>
      <c r="N88" s="197">
        <v>2</v>
      </c>
      <c r="O88" s="197">
        <v>2</v>
      </c>
      <c r="P88" s="124">
        <f t="shared" si="21"/>
        <v>6</v>
      </c>
      <c r="Q88" s="80">
        <v>149</v>
      </c>
      <c r="R88" s="80">
        <v>148</v>
      </c>
      <c r="S88" s="140">
        <f t="shared" si="22"/>
        <v>99</v>
      </c>
      <c r="T88" s="138">
        <f t="shared" si="23"/>
        <v>4</v>
      </c>
      <c r="U88" s="196">
        <v>165</v>
      </c>
      <c r="V88" s="196">
        <v>100</v>
      </c>
      <c r="W88" s="124">
        <f t="shared" si="24"/>
        <v>2</v>
      </c>
      <c r="X88" s="198">
        <v>369</v>
      </c>
      <c r="Y88" s="198">
        <v>81</v>
      </c>
      <c r="Z88" s="128">
        <f t="shared" si="25"/>
        <v>20</v>
      </c>
      <c r="AA88" s="128">
        <f t="shared" si="26"/>
        <v>100</v>
      </c>
      <c r="AB88" s="78"/>
      <c r="AC88" s="78"/>
      <c r="AD88" s="199"/>
      <c r="AE88" s="78"/>
      <c r="AF88" s="78"/>
      <c r="AG88" s="78"/>
      <c r="AH88" s="78"/>
      <c r="AI88" s="78"/>
      <c r="AJ88" s="78"/>
      <c r="AK88" s="78"/>
      <c r="AL88" s="78"/>
      <c r="AM88" s="78"/>
      <c r="AN88" s="78"/>
      <c r="AO88" s="78"/>
      <c r="AP88" s="78"/>
      <c r="AQ88" s="78"/>
      <c r="AR88" s="78"/>
      <c r="AS88" s="78"/>
      <c r="AT88" s="78"/>
      <c r="AU88" s="78"/>
      <c r="AV88" s="78"/>
      <c r="AW88" s="78"/>
      <c r="AX88" s="78"/>
      <c r="AY88" s="78"/>
      <c r="AZ88" s="78"/>
      <c r="BA88" s="78"/>
      <c r="BB88" s="78"/>
      <c r="BC88" s="78"/>
      <c r="BD88" s="78"/>
      <c r="BE88" s="78"/>
      <c r="BF88" s="78"/>
      <c r="BG88" s="78"/>
      <c r="BH88" s="78"/>
      <c r="BI88" s="78"/>
      <c r="BJ88" s="78"/>
      <c r="BK88" s="78"/>
      <c r="BL88" s="78"/>
      <c r="BM88" s="78"/>
      <c r="BN88" s="78"/>
      <c r="BO88" s="78"/>
      <c r="BP88" s="78"/>
      <c r="BQ88" s="78"/>
      <c r="BR88" s="78"/>
      <c r="BS88" s="78"/>
      <c r="BT88" s="78"/>
      <c r="BU88" s="78"/>
      <c r="BV88" s="78"/>
      <c r="BW88" s="78"/>
      <c r="BX88" s="78"/>
      <c r="BY88" s="78"/>
      <c r="BZ88" s="78"/>
      <c r="CA88" s="78"/>
      <c r="CB88" s="78"/>
      <c r="CC88" s="78"/>
      <c r="CD88" s="78"/>
      <c r="CE88" s="78"/>
      <c r="CF88" s="78"/>
      <c r="CG88" s="78"/>
      <c r="CH88" s="78"/>
      <c r="CI88" s="78"/>
      <c r="CJ88" s="78"/>
      <c r="CK88" s="78"/>
      <c r="CL88" s="78"/>
      <c r="CM88" s="78"/>
      <c r="CN88" s="78"/>
      <c r="CO88" s="78"/>
      <c r="CP88" s="78"/>
      <c r="CQ88" s="78"/>
      <c r="CR88" s="78"/>
      <c r="CS88" s="78"/>
      <c r="CT88" s="78"/>
      <c r="CU88" s="78"/>
      <c r="CV88" s="78"/>
      <c r="CW88" s="78"/>
      <c r="CX88" s="78"/>
      <c r="CY88" s="78"/>
      <c r="CZ88" s="78"/>
      <c r="DA88" s="78"/>
      <c r="DB88" s="78"/>
      <c r="DC88" s="78"/>
      <c r="DD88" s="78"/>
      <c r="DE88" s="78"/>
      <c r="DF88" s="78"/>
      <c r="DG88" s="78"/>
      <c r="DH88" s="78"/>
      <c r="DI88" s="78"/>
      <c r="DJ88" s="78"/>
      <c r="DK88" s="78"/>
      <c r="DL88" s="78"/>
      <c r="DM88" s="78"/>
      <c r="DN88" s="78"/>
      <c r="DO88" s="78"/>
      <c r="DP88" s="78"/>
      <c r="DQ88" s="78"/>
      <c r="DR88" s="78"/>
      <c r="DS88" s="78"/>
      <c r="DT88" s="78"/>
      <c r="DU88" s="78"/>
      <c r="DV88" s="78"/>
      <c r="DW88" s="78"/>
      <c r="DX88" s="78"/>
      <c r="DY88" s="78"/>
      <c r="DZ88" s="78"/>
      <c r="EA88" s="78"/>
      <c r="EB88" s="78"/>
      <c r="EC88" s="78"/>
      <c r="ED88" s="78"/>
      <c r="EE88" s="78"/>
      <c r="EF88" s="78"/>
      <c r="EG88" s="78"/>
      <c r="EH88" s="78"/>
      <c r="EI88" s="78"/>
      <c r="EJ88" s="78"/>
      <c r="EK88" s="78"/>
      <c r="EL88" s="78"/>
      <c r="EM88" s="78"/>
      <c r="EN88" s="78"/>
      <c r="EO88" s="78"/>
      <c r="EP88" s="78"/>
      <c r="EQ88" s="78"/>
      <c r="ER88" s="78"/>
      <c r="ES88" s="78"/>
      <c r="ET88" s="78"/>
      <c r="EU88" s="78"/>
      <c r="EV88" s="78"/>
      <c r="EW88" s="78"/>
      <c r="EX88" s="78"/>
      <c r="EY88" s="78"/>
      <c r="EZ88" s="78"/>
    </row>
    <row r="89" spans="1:156" s="101" customFormat="1" ht="30" customHeight="1" x14ac:dyDescent="0.25">
      <c r="A89" s="146" t="s">
        <v>34</v>
      </c>
      <c r="B89" s="129">
        <v>87</v>
      </c>
      <c r="C89" s="167" t="s">
        <v>547</v>
      </c>
      <c r="D89" s="167" t="s">
        <v>397</v>
      </c>
      <c r="E89" s="195" t="s">
        <v>616</v>
      </c>
      <c r="F89" s="138">
        <f t="shared" si="18"/>
        <v>2</v>
      </c>
      <c r="G89" s="196">
        <v>250</v>
      </c>
      <c r="H89" s="196">
        <v>11</v>
      </c>
      <c r="I89" s="147">
        <v>12</v>
      </c>
      <c r="J89" s="138">
        <f t="shared" si="19"/>
        <v>2</v>
      </c>
      <c r="K89" s="125">
        <v>96.825396825396822</v>
      </c>
      <c r="L89" s="138">
        <f t="shared" si="20"/>
        <v>4</v>
      </c>
      <c r="M89" s="197">
        <v>2</v>
      </c>
      <c r="N89" s="197">
        <v>2</v>
      </c>
      <c r="O89" s="197">
        <v>2</v>
      </c>
      <c r="P89" s="124">
        <f t="shared" si="21"/>
        <v>6</v>
      </c>
      <c r="Q89" s="80">
        <v>248</v>
      </c>
      <c r="R89" s="80">
        <v>231</v>
      </c>
      <c r="S89" s="140">
        <f t="shared" si="22"/>
        <v>93</v>
      </c>
      <c r="T89" s="138">
        <f t="shared" si="23"/>
        <v>4</v>
      </c>
      <c r="U89" s="196">
        <v>265</v>
      </c>
      <c r="V89" s="196">
        <v>100</v>
      </c>
      <c r="W89" s="124">
        <f t="shared" si="24"/>
        <v>2</v>
      </c>
      <c r="X89" s="198">
        <v>353</v>
      </c>
      <c r="Y89" s="198">
        <v>32</v>
      </c>
      <c r="Z89" s="128">
        <f t="shared" si="25"/>
        <v>20</v>
      </c>
      <c r="AA89" s="128">
        <f t="shared" si="26"/>
        <v>100</v>
      </c>
      <c r="AB89" s="78"/>
      <c r="AC89" s="78"/>
      <c r="AD89" s="199"/>
      <c r="AE89" s="78"/>
      <c r="AF89" s="78"/>
      <c r="AG89" s="78"/>
      <c r="AH89" s="78"/>
      <c r="AI89" s="78"/>
      <c r="AJ89" s="78"/>
      <c r="AK89" s="78"/>
      <c r="AL89" s="78"/>
      <c r="AM89" s="78"/>
      <c r="AN89" s="78"/>
      <c r="AO89" s="78"/>
      <c r="AP89" s="78"/>
      <c r="AQ89" s="78"/>
      <c r="AR89" s="78"/>
      <c r="AS89" s="78"/>
      <c r="AT89" s="78"/>
      <c r="AU89" s="78"/>
      <c r="AV89" s="78"/>
      <c r="AW89" s="78"/>
      <c r="AX89" s="78"/>
      <c r="AY89" s="78"/>
      <c r="AZ89" s="78"/>
      <c r="BA89" s="78"/>
      <c r="BB89" s="78"/>
      <c r="BC89" s="78"/>
      <c r="BD89" s="78"/>
      <c r="BE89" s="78"/>
      <c r="BF89" s="78"/>
      <c r="BG89" s="78"/>
      <c r="BH89" s="78"/>
      <c r="BI89" s="78"/>
      <c r="BJ89" s="78"/>
      <c r="BK89" s="78"/>
      <c r="BL89" s="78"/>
      <c r="BM89" s="78"/>
      <c r="BN89" s="78"/>
      <c r="BO89" s="78"/>
      <c r="BP89" s="78"/>
      <c r="BQ89" s="78"/>
      <c r="BR89" s="78"/>
      <c r="BS89" s="78"/>
      <c r="BT89" s="78"/>
      <c r="BU89" s="78"/>
      <c r="BV89" s="78"/>
      <c r="BW89" s="78"/>
      <c r="BX89" s="78"/>
      <c r="BY89" s="78"/>
      <c r="BZ89" s="78"/>
      <c r="CA89" s="78"/>
      <c r="CB89" s="78"/>
      <c r="CC89" s="78"/>
      <c r="CD89" s="78"/>
      <c r="CE89" s="78"/>
      <c r="CF89" s="78"/>
      <c r="CG89" s="78"/>
      <c r="CH89" s="78"/>
      <c r="CI89" s="78"/>
      <c r="CJ89" s="78"/>
      <c r="CK89" s="78"/>
      <c r="CL89" s="78"/>
      <c r="CM89" s="78"/>
      <c r="CN89" s="78"/>
      <c r="CO89" s="78"/>
      <c r="CP89" s="78"/>
      <c r="CQ89" s="78"/>
      <c r="CR89" s="78"/>
      <c r="CS89" s="78"/>
      <c r="CT89" s="78"/>
      <c r="CU89" s="78"/>
      <c r="CV89" s="78"/>
      <c r="CW89" s="78"/>
      <c r="CX89" s="78"/>
      <c r="CY89" s="78"/>
      <c r="CZ89" s="78"/>
      <c r="DA89" s="78"/>
      <c r="DB89" s="78"/>
      <c r="DC89" s="78"/>
      <c r="DD89" s="78"/>
      <c r="DE89" s="78"/>
      <c r="DF89" s="78"/>
      <c r="DG89" s="78"/>
      <c r="DH89" s="78"/>
      <c r="DI89" s="78"/>
      <c r="DJ89" s="78"/>
      <c r="DK89" s="78"/>
      <c r="DL89" s="78"/>
      <c r="DM89" s="78"/>
      <c r="DN89" s="78"/>
      <c r="DO89" s="78"/>
      <c r="DP89" s="78"/>
      <c r="DQ89" s="78"/>
      <c r="DR89" s="78"/>
      <c r="DS89" s="78"/>
      <c r="DT89" s="78"/>
      <c r="DU89" s="78"/>
      <c r="DV89" s="78"/>
      <c r="DW89" s="78"/>
      <c r="DX89" s="78"/>
      <c r="DY89" s="78"/>
      <c r="DZ89" s="78"/>
      <c r="EA89" s="78"/>
      <c r="EB89" s="78"/>
      <c r="EC89" s="78"/>
      <c r="ED89" s="78"/>
      <c r="EE89" s="78"/>
      <c r="EF89" s="78"/>
      <c r="EG89" s="78"/>
      <c r="EH89" s="78"/>
      <c r="EI89" s="78"/>
      <c r="EJ89" s="78"/>
      <c r="EK89" s="78"/>
      <c r="EL89" s="78"/>
      <c r="EM89" s="78"/>
      <c r="EN89" s="78"/>
      <c r="EO89" s="78"/>
      <c r="EP89" s="78"/>
      <c r="EQ89" s="78"/>
      <c r="ER89" s="78"/>
      <c r="ES89" s="78"/>
      <c r="ET89" s="78"/>
      <c r="EU89" s="78"/>
      <c r="EV89" s="78"/>
      <c r="EW89" s="78"/>
      <c r="EX89" s="78"/>
      <c r="EY89" s="78"/>
      <c r="EZ89" s="78"/>
    </row>
    <row r="90" spans="1:156" s="101" customFormat="1" ht="30" customHeight="1" x14ac:dyDescent="0.25">
      <c r="A90" s="146" t="s">
        <v>34</v>
      </c>
      <c r="B90" s="129">
        <v>88</v>
      </c>
      <c r="C90" s="167" t="s">
        <v>211</v>
      </c>
      <c r="D90" s="167" t="s">
        <v>389</v>
      </c>
      <c r="E90" s="195" t="s">
        <v>616</v>
      </c>
      <c r="F90" s="138">
        <f t="shared" si="18"/>
        <v>2</v>
      </c>
      <c r="G90" s="196">
        <v>60</v>
      </c>
      <c r="H90" s="196">
        <v>6</v>
      </c>
      <c r="I90" s="147">
        <v>6</v>
      </c>
      <c r="J90" s="138">
        <f t="shared" si="19"/>
        <v>2</v>
      </c>
      <c r="K90" s="125">
        <v>100</v>
      </c>
      <c r="L90" s="138">
        <f t="shared" si="20"/>
        <v>4</v>
      </c>
      <c r="M90" s="197">
        <v>2</v>
      </c>
      <c r="N90" s="197">
        <v>2</v>
      </c>
      <c r="O90" s="197">
        <v>2</v>
      </c>
      <c r="P90" s="124">
        <f t="shared" si="21"/>
        <v>6</v>
      </c>
      <c r="Q90" s="80">
        <v>60</v>
      </c>
      <c r="R90" s="80">
        <v>60</v>
      </c>
      <c r="S90" s="140">
        <f t="shared" si="22"/>
        <v>100</v>
      </c>
      <c r="T90" s="138">
        <f t="shared" si="23"/>
        <v>4</v>
      </c>
      <c r="U90" s="196">
        <v>98</v>
      </c>
      <c r="V90" s="196">
        <v>100</v>
      </c>
      <c r="W90" s="124">
        <f t="shared" si="24"/>
        <v>2</v>
      </c>
      <c r="X90" s="198">
        <v>51</v>
      </c>
      <c r="Y90" s="198">
        <v>1</v>
      </c>
      <c r="Z90" s="128">
        <f t="shared" si="25"/>
        <v>20</v>
      </c>
      <c r="AA90" s="128">
        <f t="shared" si="26"/>
        <v>100</v>
      </c>
      <c r="AB90" s="78"/>
      <c r="AC90" s="78"/>
      <c r="AD90" s="199"/>
      <c r="AE90" s="78"/>
      <c r="AF90" s="78"/>
      <c r="AG90" s="78"/>
      <c r="AH90" s="78"/>
      <c r="AI90" s="78"/>
      <c r="AJ90" s="78"/>
      <c r="AK90" s="78"/>
      <c r="AL90" s="78"/>
      <c r="AM90" s="78"/>
      <c r="AN90" s="78"/>
      <c r="AO90" s="78"/>
      <c r="AP90" s="78"/>
      <c r="AQ90" s="78"/>
      <c r="AR90" s="78"/>
      <c r="AS90" s="78"/>
      <c r="AT90" s="78"/>
      <c r="AU90" s="78"/>
      <c r="AV90" s="78"/>
      <c r="AW90" s="78"/>
      <c r="AX90" s="78"/>
      <c r="AY90" s="78"/>
      <c r="AZ90" s="78"/>
      <c r="BA90" s="78"/>
      <c r="BB90" s="78"/>
      <c r="BC90" s="78"/>
      <c r="BD90" s="78"/>
      <c r="BE90" s="78"/>
      <c r="BF90" s="78"/>
      <c r="BG90" s="78"/>
      <c r="BH90" s="78"/>
      <c r="BI90" s="78"/>
      <c r="BJ90" s="78"/>
      <c r="BK90" s="78"/>
      <c r="BL90" s="78"/>
      <c r="BM90" s="78"/>
      <c r="BN90" s="78"/>
      <c r="BO90" s="78"/>
      <c r="BP90" s="78"/>
      <c r="BQ90" s="78"/>
      <c r="BR90" s="78"/>
      <c r="BS90" s="78"/>
      <c r="BT90" s="78"/>
      <c r="BU90" s="78"/>
      <c r="BV90" s="78"/>
      <c r="BW90" s="78"/>
      <c r="BX90" s="78"/>
      <c r="BY90" s="78"/>
      <c r="BZ90" s="78"/>
      <c r="CA90" s="78"/>
      <c r="CB90" s="78"/>
      <c r="CC90" s="78"/>
      <c r="CD90" s="78"/>
      <c r="CE90" s="78"/>
      <c r="CF90" s="78"/>
      <c r="CG90" s="78"/>
      <c r="CH90" s="78"/>
      <c r="CI90" s="78"/>
      <c r="CJ90" s="78"/>
      <c r="CK90" s="78"/>
      <c r="CL90" s="78"/>
      <c r="CM90" s="78"/>
      <c r="CN90" s="78"/>
      <c r="CO90" s="78"/>
      <c r="CP90" s="78"/>
      <c r="CQ90" s="78"/>
      <c r="CR90" s="78"/>
      <c r="CS90" s="78"/>
      <c r="CT90" s="78"/>
      <c r="CU90" s="78"/>
      <c r="CV90" s="78"/>
      <c r="CW90" s="78"/>
      <c r="CX90" s="78"/>
      <c r="CY90" s="78"/>
      <c r="CZ90" s="78"/>
      <c r="DA90" s="78"/>
      <c r="DB90" s="78"/>
      <c r="DC90" s="78"/>
      <c r="DD90" s="78"/>
      <c r="DE90" s="78"/>
      <c r="DF90" s="78"/>
      <c r="DG90" s="78"/>
      <c r="DH90" s="78"/>
      <c r="DI90" s="78"/>
      <c r="DJ90" s="78"/>
      <c r="DK90" s="78"/>
      <c r="DL90" s="78"/>
      <c r="DM90" s="78"/>
      <c r="DN90" s="78"/>
      <c r="DO90" s="78"/>
      <c r="DP90" s="78"/>
      <c r="DQ90" s="78"/>
      <c r="DR90" s="78"/>
      <c r="DS90" s="78"/>
      <c r="DT90" s="78"/>
      <c r="DU90" s="78"/>
      <c r="DV90" s="78"/>
      <c r="DW90" s="78"/>
      <c r="DX90" s="78"/>
      <c r="DY90" s="78"/>
      <c r="DZ90" s="78"/>
      <c r="EA90" s="78"/>
      <c r="EB90" s="78"/>
      <c r="EC90" s="78"/>
      <c r="ED90" s="78"/>
      <c r="EE90" s="78"/>
      <c r="EF90" s="78"/>
      <c r="EG90" s="78"/>
      <c r="EH90" s="78"/>
      <c r="EI90" s="78"/>
      <c r="EJ90" s="78"/>
      <c r="EK90" s="78"/>
      <c r="EL90" s="78"/>
      <c r="EM90" s="78"/>
      <c r="EN90" s="78"/>
      <c r="EO90" s="78"/>
      <c r="EP90" s="78"/>
      <c r="EQ90" s="78"/>
      <c r="ER90" s="78"/>
      <c r="ES90" s="78"/>
      <c r="ET90" s="78"/>
      <c r="EU90" s="78"/>
      <c r="EV90" s="78"/>
      <c r="EW90" s="78"/>
      <c r="EX90" s="78"/>
      <c r="EY90" s="78"/>
      <c r="EZ90" s="78"/>
    </row>
    <row r="91" spans="1:156" s="101" customFormat="1" ht="30" customHeight="1" x14ac:dyDescent="0.25">
      <c r="A91" s="146" t="s">
        <v>34</v>
      </c>
      <c r="B91" s="129">
        <v>89</v>
      </c>
      <c r="C91" s="167" t="s">
        <v>549</v>
      </c>
      <c r="D91" s="167" t="s">
        <v>376</v>
      </c>
      <c r="E91" s="195" t="s">
        <v>616</v>
      </c>
      <c r="F91" s="138">
        <f t="shared" si="18"/>
        <v>2</v>
      </c>
      <c r="G91" s="196">
        <v>156</v>
      </c>
      <c r="H91" s="196">
        <v>6</v>
      </c>
      <c r="I91" s="147">
        <v>6</v>
      </c>
      <c r="J91" s="138">
        <f t="shared" si="19"/>
        <v>2</v>
      </c>
      <c r="K91" s="125">
        <v>92.063492063492063</v>
      </c>
      <c r="L91" s="138">
        <f t="shared" si="20"/>
        <v>4</v>
      </c>
      <c r="M91" s="197">
        <v>2</v>
      </c>
      <c r="N91" s="197">
        <v>2</v>
      </c>
      <c r="O91" s="197">
        <v>2</v>
      </c>
      <c r="P91" s="124">
        <f t="shared" si="21"/>
        <v>6</v>
      </c>
      <c r="Q91" s="80">
        <v>156</v>
      </c>
      <c r="R91" s="80">
        <v>154</v>
      </c>
      <c r="S91" s="140">
        <f t="shared" si="22"/>
        <v>99</v>
      </c>
      <c r="T91" s="138">
        <f t="shared" si="23"/>
        <v>4</v>
      </c>
      <c r="U91" s="196">
        <v>155</v>
      </c>
      <c r="V91" s="196">
        <v>99</v>
      </c>
      <c r="W91" s="124">
        <f t="shared" si="24"/>
        <v>2</v>
      </c>
      <c r="X91" s="198">
        <v>115</v>
      </c>
      <c r="Y91" s="198">
        <v>17</v>
      </c>
      <c r="Z91" s="128">
        <f t="shared" si="25"/>
        <v>20</v>
      </c>
      <c r="AA91" s="128">
        <f t="shared" si="26"/>
        <v>100</v>
      </c>
      <c r="AB91" s="78"/>
      <c r="AC91" s="78"/>
      <c r="AD91" s="199"/>
      <c r="AE91" s="78"/>
      <c r="AF91" s="78"/>
      <c r="AG91" s="78"/>
      <c r="AH91" s="78"/>
      <c r="AI91" s="78"/>
      <c r="AJ91" s="78"/>
      <c r="AK91" s="78"/>
      <c r="AL91" s="78"/>
      <c r="AM91" s="78"/>
      <c r="AN91" s="78"/>
      <c r="AO91" s="78"/>
      <c r="AP91" s="78"/>
      <c r="AQ91" s="78"/>
      <c r="AR91" s="78"/>
      <c r="AS91" s="78"/>
      <c r="AT91" s="78"/>
      <c r="AU91" s="78"/>
      <c r="AV91" s="78"/>
      <c r="AW91" s="78"/>
      <c r="AX91" s="78"/>
      <c r="AY91" s="78"/>
      <c r="AZ91" s="78"/>
      <c r="BA91" s="78"/>
      <c r="BB91" s="78"/>
      <c r="BC91" s="78"/>
      <c r="BD91" s="78"/>
      <c r="BE91" s="78"/>
      <c r="BF91" s="78"/>
      <c r="BG91" s="78"/>
      <c r="BH91" s="78"/>
      <c r="BI91" s="78"/>
      <c r="BJ91" s="78"/>
      <c r="BK91" s="78"/>
      <c r="BL91" s="78"/>
      <c r="BM91" s="78"/>
      <c r="BN91" s="78"/>
      <c r="BO91" s="78"/>
      <c r="BP91" s="78"/>
      <c r="BQ91" s="78"/>
      <c r="BR91" s="78"/>
      <c r="BS91" s="78"/>
      <c r="BT91" s="78"/>
      <c r="BU91" s="78"/>
      <c r="BV91" s="78"/>
      <c r="BW91" s="78"/>
      <c r="BX91" s="78"/>
      <c r="BY91" s="78"/>
      <c r="BZ91" s="78"/>
      <c r="CA91" s="78"/>
      <c r="CB91" s="78"/>
      <c r="CC91" s="78"/>
      <c r="CD91" s="78"/>
      <c r="CE91" s="78"/>
      <c r="CF91" s="78"/>
      <c r="CG91" s="78"/>
      <c r="CH91" s="78"/>
      <c r="CI91" s="78"/>
      <c r="CJ91" s="78"/>
      <c r="CK91" s="78"/>
      <c r="CL91" s="78"/>
      <c r="CM91" s="78"/>
      <c r="CN91" s="78"/>
      <c r="CO91" s="78"/>
      <c r="CP91" s="78"/>
      <c r="CQ91" s="78"/>
      <c r="CR91" s="78"/>
      <c r="CS91" s="78"/>
      <c r="CT91" s="78"/>
      <c r="CU91" s="78"/>
      <c r="CV91" s="78"/>
      <c r="CW91" s="78"/>
      <c r="CX91" s="78"/>
      <c r="CY91" s="78"/>
      <c r="CZ91" s="78"/>
      <c r="DA91" s="78"/>
      <c r="DB91" s="78"/>
      <c r="DC91" s="78"/>
      <c r="DD91" s="78"/>
      <c r="DE91" s="78"/>
      <c r="DF91" s="78"/>
      <c r="DG91" s="78"/>
      <c r="DH91" s="78"/>
      <c r="DI91" s="78"/>
      <c r="DJ91" s="78"/>
      <c r="DK91" s="78"/>
      <c r="DL91" s="78"/>
      <c r="DM91" s="78"/>
      <c r="DN91" s="78"/>
      <c r="DO91" s="78"/>
      <c r="DP91" s="78"/>
      <c r="DQ91" s="78"/>
      <c r="DR91" s="78"/>
      <c r="DS91" s="78"/>
      <c r="DT91" s="78"/>
      <c r="DU91" s="78"/>
      <c r="DV91" s="78"/>
      <c r="DW91" s="78"/>
      <c r="DX91" s="78"/>
      <c r="DY91" s="78"/>
      <c r="DZ91" s="78"/>
      <c r="EA91" s="78"/>
      <c r="EB91" s="78"/>
      <c r="EC91" s="78"/>
      <c r="ED91" s="78"/>
      <c r="EE91" s="78"/>
      <c r="EF91" s="78"/>
      <c r="EG91" s="78"/>
      <c r="EH91" s="78"/>
      <c r="EI91" s="78"/>
      <c r="EJ91" s="78"/>
      <c r="EK91" s="78"/>
      <c r="EL91" s="78"/>
      <c r="EM91" s="78"/>
      <c r="EN91" s="78"/>
      <c r="EO91" s="78"/>
      <c r="EP91" s="78"/>
      <c r="EQ91" s="78"/>
      <c r="ER91" s="78"/>
      <c r="ES91" s="78"/>
      <c r="ET91" s="78"/>
      <c r="EU91" s="78"/>
      <c r="EV91" s="78"/>
      <c r="EW91" s="78"/>
      <c r="EX91" s="78"/>
      <c r="EY91" s="78"/>
      <c r="EZ91" s="78"/>
    </row>
    <row r="92" spans="1:156" s="101" customFormat="1" ht="30" customHeight="1" x14ac:dyDescent="0.25">
      <c r="A92" s="146" t="s">
        <v>34</v>
      </c>
      <c r="B92" s="129">
        <v>90</v>
      </c>
      <c r="C92" s="167" t="s">
        <v>550</v>
      </c>
      <c r="D92" s="167" t="s">
        <v>401</v>
      </c>
      <c r="E92" s="195" t="s">
        <v>616</v>
      </c>
      <c r="F92" s="138">
        <f t="shared" si="18"/>
        <v>2</v>
      </c>
      <c r="G92" s="196">
        <v>245</v>
      </c>
      <c r="H92" s="196">
        <v>12</v>
      </c>
      <c r="I92" s="147">
        <v>12</v>
      </c>
      <c r="J92" s="138">
        <f t="shared" si="19"/>
        <v>2</v>
      </c>
      <c r="K92" s="125">
        <v>92.063492063492063</v>
      </c>
      <c r="L92" s="138">
        <f t="shared" si="20"/>
        <v>4</v>
      </c>
      <c r="M92" s="197">
        <v>2</v>
      </c>
      <c r="N92" s="197">
        <v>2</v>
      </c>
      <c r="O92" s="197">
        <v>2</v>
      </c>
      <c r="P92" s="124">
        <f t="shared" si="21"/>
        <v>6</v>
      </c>
      <c r="Q92" s="80">
        <v>237</v>
      </c>
      <c r="R92" s="80">
        <v>237</v>
      </c>
      <c r="S92" s="140">
        <f t="shared" si="22"/>
        <v>100</v>
      </c>
      <c r="T92" s="138">
        <f t="shared" si="23"/>
        <v>4</v>
      </c>
      <c r="U92" s="196">
        <v>250</v>
      </c>
      <c r="V92" s="196">
        <v>100</v>
      </c>
      <c r="W92" s="124">
        <f t="shared" si="24"/>
        <v>2</v>
      </c>
      <c r="X92" s="198">
        <v>89</v>
      </c>
      <c r="Y92" s="198">
        <v>27</v>
      </c>
      <c r="Z92" s="128">
        <f t="shared" si="25"/>
        <v>20</v>
      </c>
      <c r="AA92" s="128">
        <f t="shared" si="26"/>
        <v>100</v>
      </c>
      <c r="AB92" s="78"/>
      <c r="AC92" s="78"/>
      <c r="AD92" s="199"/>
      <c r="AE92" s="78"/>
      <c r="AF92" s="78"/>
      <c r="AG92" s="78"/>
      <c r="AH92" s="78"/>
      <c r="AI92" s="78"/>
      <c r="AJ92" s="78"/>
      <c r="AK92" s="78"/>
      <c r="AL92" s="78"/>
      <c r="AM92" s="78"/>
      <c r="AN92" s="78"/>
      <c r="AO92" s="78"/>
      <c r="AP92" s="78"/>
      <c r="AQ92" s="78"/>
      <c r="AR92" s="78"/>
      <c r="AS92" s="78"/>
      <c r="AT92" s="78"/>
      <c r="AU92" s="78"/>
      <c r="AV92" s="78"/>
      <c r="AW92" s="78"/>
      <c r="AX92" s="78"/>
      <c r="AY92" s="78"/>
      <c r="AZ92" s="78"/>
      <c r="BA92" s="78"/>
      <c r="BB92" s="78"/>
      <c r="BC92" s="78"/>
      <c r="BD92" s="78"/>
      <c r="BE92" s="78"/>
      <c r="BF92" s="78"/>
      <c r="BG92" s="78"/>
      <c r="BH92" s="78"/>
      <c r="BI92" s="78"/>
      <c r="BJ92" s="78"/>
      <c r="BK92" s="78"/>
      <c r="BL92" s="78"/>
      <c r="BM92" s="78"/>
      <c r="BN92" s="78"/>
      <c r="BO92" s="78"/>
      <c r="BP92" s="78"/>
      <c r="BQ92" s="78"/>
      <c r="BR92" s="78"/>
      <c r="BS92" s="78"/>
      <c r="BT92" s="78"/>
      <c r="BU92" s="78"/>
      <c r="BV92" s="78"/>
      <c r="BW92" s="78"/>
      <c r="BX92" s="78"/>
      <c r="BY92" s="78"/>
      <c r="BZ92" s="78"/>
      <c r="CA92" s="78"/>
      <c r="CB92" s="78"/>
      <c r="CC92" s="78"/>
      <c r="CD92" s="78"/>
      <c r="CE92" s="78"/>
      <c r="CF92" s="78"/>
      <c r="CG92" s="78"/>
      <c r="CH92" s="78"/>
      <c r="CI92" s="78"/>
      <c r="CJ92" s="78"/>
      <c r="CK92" s="78"/>
      <c r="CL92" s="78"/>
      <c r="CM92" s="78"/>
      <c r="CN92" s="78"/>
      <c r="CO92" s="78"/>
      <c r="CP92" s="78"/>
      <c r="CQ92" s="78"/>
      <c r="CR92" s="78"/>
      <c r="CS92" s="78"/>
      <c r="CT92" s="78"/>
      <c r="CU92" s="78"/>
      <c r="CV92" s="78"/>
      <c r="CW92" s="78"/>
      <c r="CX92" s="78"/>
      <c r="CY92" s="78"/>
      <c r="CZ92" s="78"/>
      <c r="DA92" s="78"/>
      <c r="DB92" s="78"/>
      <c r="DC92" s="78"/>
      <c r="DD92" s="78"/>
      <c r="DE92" s="78"/>
      <c r="DF92" s="78"/>
      <c r="DG92" s="78"/>
      <c r="DH92" s="78"/>
      <c r="DI92" s="78"/>
      <c r="DJ92" s="78"/>
      <c r="DK92" s="78"/>
      <c r="DL92" s="78"/>
      <c r="DM92" s="78"/>
      <c r="DN92" s="78"/>
      <c r="DO92" s="78"/>
      <c r="DP92" s="78"/>
      <c r="DQ92" s="78"/>
      <c r="DR92" s="78"/>
      <c r="DS92" s="78"/>
      <c r="DT92" s="78"/>
      <c r="DU92" s="78"/>
      <c r="DV92" s="78"/>
      <c r="DW92" s="78"/>
      <c r="DX92" s="78"/>
      <c r="DY92" s="78"/>
      <c r="DZ92" s="78"/>
      <c r="EA92" s="78"/>
      <c r="EB92" s="78"/>
      <c r="EC92" s="78"/>
      <c r="ED92" s="78"/>
      <c r="EE92" s="78"/>
      <c r="EF92" s="78"/>
      <c r="EG92" s="78"/>
      <c r="EH92" s="78"/>
      <c r="EI92" s="78"/>
      <c r="EJ92" s="78"/>
      <c r="EK92" s="78"/>
      <c r="EL92" s="78"/>
      <c r="EM92" s="78"/>
      <c r="EN92" s="78"/>
      <c r="EO92" s="78"/>
      <c r="EP92" s="78"/>
      <c r="EQ92" s="78"/>
      <c r="ER92" s="78"/>
      <c r="ES92" s="78"/>
      <c r="ET92" s="78"/>
      <c r="EU92" s="78"/>
      <c r="EV92" s="78"/>
      <c r="EW92" s="78"/>
      <c r="EX92" s="78"/>
      <c r="EY92" s="78"/>
      <c r="EZ92" s="78"/>
    </row>
    <row r="93" spans="1:156" s="101" customFormat="1" ht="30" customHeight="1" x14ac:dyDescent="0.25">
      <c r="A93" s="146" t="s">
        <v>34</v>
      </c>
      <c r="B93" s="129">
        <v>91</v>
      </c>
      <c r="C93" s="167" t="s">
        <v>532</v>
      </c>
      <c r="D93" s="167" t="s">
        <v>392</v>
      </c>
      <c r="E93" s="195" t="s">
        <v>616</v>
      </c>
      <c r="F93" s="138">
        <f t="shared" si="18"/>
        <v>2</v>
      </c>
      <c r="G93" s="196">
        <v>238</v>
      </c>
      <c r="H93" s="196">
        <v>13</v>
      </c>
      <c r="I93" s="147">
        <v>13</v>
      </c>
      <c r="J93" s="138">
        <f t="shared" si="19"/>
        <v>2</v>
      </c>
      <c r="K93" s="125">
        <v>100</v>
      </c>
      <c r="L93" s="138">
        <f t="shared" si="20"/>
        <v>4</v>
      </c>
      <c r="M93" s="197">
        <v>2</v>
      </c>
      <c r="N93" s="197">
        <v>2</v>
      </c>
      <c r="O93" s="197">
        <v>2</v>
      </c>
      <c r="P93" s="124">
        <f t="shared" si="21"/>
        <v>6</v>
      </c>
      <c r="Q93" s="80">
        <v>235</v>
      </c>
      <c r="R93" s="80">
        <v>231</v>
      </c>
      <c r="S93" s="140">
        <f t="shared" si="22"/>
        <v>98</v>
      </c>
      <c r="T93" s="138">
        <f t="shared" si="23"/>
        <v>4</v>
      </c>
      <c r="U93" s="196">
        <v>273</v>
      </c>
      <c r="V93" s="196">
        <v>100</v>
      </c>
      <c r="W93" s="124">
        <f t="shared" si="24"/>
        <v>2</v>
      </c>
      <c r="X93" s="198">
        <v>183</v>
      </c>
      <c r="Y93" s="198">
        <v>64</v>
      </c>
      <c r="Z93" s="128">
        <f t="shared" si="25"/>
        <v>20</v>
      </c>
      <c r="AA93" s="128">
        <f t="shared" si="26"/>
        <v>100</v>
      </c>
      <c r="AB93" s="78"/>
      <c r="AC93" s="78"/>
      <c r="AD93" s="199"/>
      <c r="AE93" s="78"/>
      <c r="AF93" s="78"/>
      <c r="AG93" s="78"/>
      <c r="AH93" s="78"/>
      <c r="AI93" s="78"/>
      <c r="AJ93" s="78"/>
      <c r="AK93" s="78"/>
      <c r="AL93" s="78"/>
      <c r="AM93" s="78"/>
      <c r="AN93" s="78"/>
      <c r="AO93" s="78"/>
      <c r="AP93" s="78"/>
      <c r="AQ93" s="78"/>
      <c r="AR93" s="78"/>
      <c r="AS93" s="78"/>
      <c r="AT93" s="78"/>
      <c r="AU93" s="78"/>
      <c r="AV93" s="78"/>
      <c r="AW93" s="78"/>
      <c r="AX93" s="78"/>
      <c r="AY93" s="78"/>
      <c r="AZ93" s="78"/>
      <c r="BA93" s="78"/>
      <c r="BB93" s="78"/>
      <c r="BC93" s="78"/>
      <c r="BD93" s="78"/>
      <c r="BE93" s="78"/>
      <c r="BF93" s="78"/>
      <c r="BG93" s="78"/>
      <c r="BH93" s="78"/>
      <c r="BI93" s="78"/>
      <c r="BJ93" s="78"/>
      <c r="BK93" s="78"/>
      <c r="BL93" s="78"/>
      <c r="BM93" s="78"/>
      <c r="BN93" s="78"/>
      <c r="BO93" s="78"/>
      <c r="BP93" s="78"/>
      <c r="BQ93" s="78"/>
      <c r="BR93" s="78"/>
      <c r="BS93" s="78"/>
      <c r="BT93" s="78"/>
      <c r="BU93" s="78"/>
      <c r="BV93" s="78"/>
      <c r="BW93" s="78"/>
      <c r="BX93" s="78"/>
      <c r="BY93" s="78"/>
      <c r="BZ93" s="78"/>
      <c r="CA93" s="78"/>
      <c r="CB93" s="78"/>
      <c r="CC93" s="78"/>
      <c r="CD93" s="78"/>
      <c r="CE93" s="78"/>
      <c r="CF93" s="78"/>
      <c r="CG93" s="78"/>
      <c r="CH93" s="78"/>
      <c r="CI93" s="78"/>
      <c r="CJ93" s="78"/>
      <c r="CK93" s="78"/>
      <c r="CL93" s="78"/>
      <c r="CM93" s="78"/>
      <c r="CN93" s="78"/>
      <c r="CO93" s="78"/>
      <c r="CP93" s="78"/>
      <c r="CQ93" s="78"/>
      <c r="CR93" s="78"/>
      <c r="CS93" s="78"/>
      <c r="CT93" s="78"/>
      <c r="CU93" s="78"/>
      <c r="CV93" s="78"/>
      <c r="CW93" s="78"/>
      <c r="CX93" s="78"/>
      <c r="CY93" s="78"/>
      <c r="CZ93" s="78"/>
      <c r="DA93" s="78"/>
      <c r="DB93" s="78"/>
      <c r="DC93" s="78"/>
      <c r="DD93" s="78"/>
      <c r="DE93" s="78"/>
      <c r="DF93" s="78"/>
      <c r="DG93" s="78"/>
      <c r="DH93" s="78"/>
      <c r="DI93" s="78"/>
      <c r="DJ93" s="78"/>
      <c r="DK93" s="78"/>
      <c r="DL93" s="78"/>
      <c r="DM93" s="78"/>
      <c r="DN93" s="78"/>
      <c r="DO93" s="78"/>
      <c r="DP93" s="78"/>
      <c r="DQ93" s="78"/>
      <c r="DR93" s="78"/>
      <c r="DS93" s="78"/>
      <c r="DT93" s="78"/>
      <c r="DU93" s="78"/>
      <c r="DV93" s="78"/>
      <c r="DW93" s="78"/>
      <c r="DX93" s="78"/>
      <c r="DY93" s="78"/>
      <c r="DZ93" s="78"/>
      <c r="EA93" s="78"/>
      <c r="EB93" s="78"/>
      <c r="EC93" s="78"/>
      <c r="ED93" s="78"/>
      <c r="EE93" s="78"/>
      <c r="EF93" s="78"/>
      <c r="EG93" s="78"/>
      <c r="EH93" s="78"/>
      <c r="EI93" s="78"/>
      <c r="EJ93" s="78"/>
      <c r="EK93" s="78"/>
      <c r="EL93" s="78"/>
      <c r="EM93" s="78"/>
      <c r="EN93" s="78"/>
      <c r="EO93" s="78"/>
      <c r="EP93" s="78"/>
      <c r="EQ93" s="78"/>
      <c r="ER93" s="78"/>
      <c r="ES93" s="78"/>
      <c r="ET93" s="78"/>
      <c r="EU93" s="78"/>
      <c r="EV93" s="78"/>
      <c r="EW93" s="78"/>
      <c r="EX93" s="78"/>
      <c r="EY93" s="78"/>
      <c r="EZ93" s="78"/>
    </row>
    <row r="94" spans="1:156" s="101" customFormat="1" ht="30" customHeight="1" x14ac:dyDescent="0.25">
      <c r="A94" s="146" t="s">
        <v>34</v>
      </c>
      <c r="B94" s="129">
        <v>92</v>
      </c>
      <c r="C94" s="167" t="s">
        <v>551</v>
      </c>
      <c r="D94" s="167" t="s">
        <v>384</v>
      </c>
      <c r="E94" s="195" t="s">
        <v>616</v>
      </c>
      <c r="F94" s="138">
        <f t="shared" si="18"/>
        <v>2</v>
      </c>
      <c r="G94" s="196">
        <v>332</v>
      </c>
      <c r="H94" s="196">
        <v>15</v>
      </c>
      <c r="I94" s="147">
        <v>15</v>
      </c>
      <c r="J94" s="138">
        <f t="shared" si="19"/>
        <v>2</v>
      </c>
      <c r="K94" s="125">
        <v>100</v>
      </c>
      <c r="L94" s="138">
        <f t="shared" si="20"/>
        <v>4</v>
      </c>
      <c r="M94" s="197">
        <v>2</v>
      </c>
      <c r="N94" s="197">
        <v>2</v>
      </c>
      <c r="O94" s="197">
        <v>2</v>
      </c>
      <c r="P94" s="124">
        <f t="shared" si="21"/>
        <v>6</v>
      </c>
      <c r="Q94" s="80">
        <v>320</v>
      </c>
      <c r="R94" s="80">
        <v>320</v>
      </c>
      <c r="S94" s="140">
        <f t="shared" si="22"/>
        <v>100</v>
      </c>
      <c r="T94" s="138">
        <f t="shared" si="23"/>
        <v>4</v>
      </c>
      <c r="U94" s="196">
        <v>358</v>
      </c>
      <c r="V94" s="196">
        <v>100</v>
      </c>
      <c r="W94" s="124">
        <f t="shared" si="24"/>
        <v>2</v>
      </c>
      <c r="X94" s="198">
        <v>242</v>
      </c>
      <c r="Y94" s="198">
        <v>33</v>
      </c>
      <c r="Z94" s="128">
        <f t="shared" si="25"/>
        <v>20</v>
      </c>
      <c r="AA94" s="128">
        <f t="shared" si="26"/>
        <v>100</v>
      </c>
      <c r="AB94" s="78"/>
      <c r="AC94" s="78"/>
      <c r="AD94" s="199"/>
      <c r="AE94" s="78"/>
      <c r="AF94" s="78"/>
      <c r="AG94" s="78"/>
      <c r="AH94" s="78"/>
      <c r="AI94" s="78"/>
      <c r="AJ94" s="78"/>
      <c r="AK94" s="78"/>
      <c r="AL94" s="78"/>
      <c r="AM94" s="78"/>
      <c r="AN94" s="78"/>
      <c r="AO94" s="78"/>
      <c r="AP94" s="78"/>
      <c r="AQ94" s="78"/>
      <c r="AR94" s="78"/>
      <c r="AS94" s="78"/>
      <c r="AT94" s="78"/>
      <c r="AU94" s="78"/>
      <c r="AV94" s="78"/>
      <c r="AW94" s="78"/>
      <c r="AX94" s="78"/>
      <c r="AY94" s="78"/>
      <c r="AZ94" s="78"/>
      <c r="BA94" s="78"/>
      <c r="BB94" s="78"/>
      <c r="BC94" s="78"/>
      <c r="BD94" s="78"/>
      <c r="BE94" s="78"/>
      <c r="BF94" s="78"/>
      <c r="BG94" s="78"/>
      <c r="BH94" s="78"/>
      <c r="BI94" s="78"/>
      <c r="BJ94" s="78"/>
      <c r="BK94" s="78"/>
      <c r="BL94" s="78"/>
      <c r="BM94" s="78"/>
      <c r="BN94" s="78"/>
      <c r="BO94" s="78"/>
      <c r="BP94" s="78"/>
      <c r="BQ94" s="78"/>
      <c r="BR94" s="78"/>
      <c r="BS94" s="78"/>
      <c r="BT94" s="78"/>
      <c r="BU94" s="78"/>
      <c r="BV94" s="78"/>
      <c r="BW94" s="78"/>
      <c r="BX94" s="78"/>
      <c r="BY94" s="78"/>
      <c r="BZ94" s="78"/>
      <c r="CA94" s="78"/>
      <c r="CB94" s="78"/>
      <c r="CC94" s="78"/>
      <c r="CD94" s="78"/>
      <c r="CE94" s="78"/>
      <c r="CF94" s="78"/>
      <c r="CG94" s="78"/>
      <c r="CH94" s="78"/>
      <c r="CI94" s="78"/>
      <c r="CJ94" s="78"/>
      <c r="CK94" s="78"/>
      <c r="CL94" s="78"/>
      <c r="CM94" s="78"/>
      <c r="CN94" s="78"/>
      <c r="CO94" s="78"/>
      <c r="CP94" s="78"/>
      <c r="CQ94" s="78"/>
      <c r="CR94" s="78"/>
      <c r="CS94" s="78"/>
      <c r="CT94" s="78"/>
      <c r="CU94" s="78"/>
      <c r="CV94" s="78"/>
      <c r="CW94" s="78"/>
      <c r="CX94" s="78"/>
      <c r="CY94" s="78"/>
      <c r="CZ94" s="78"/>
      <c r="DA94" s="78"/>
      <c r="DB94" s="78"/>
      <c r="DC94" s="78"/>
      <c r="DD94" s="78"/>
      <c r="DE94" s="78"/>
      <c r="DF94" s="78"/>
      <c r="DG94" s="78"/>
      <c r="DH94" s="78"/>
      <c r="DI94" s="78"/>
      <c r="DJ94" s="78"/>
      <c r="DK94" s="78"/>
      <c r="DL94" s="78"/>
      <c r="DM94" s="78"/>
      <c r="DN94" s="78"/>
      <c r="DO94" s="78"/>
      <c r="DP94" s="78"/>
      <c r="DQ94" s="78"/>
      <c r="DR94" s="78"/>
      <c r="DS94" s="78"/>
      <c r="DT94" s="78"/>
      <c r="DU94" s="78"/>
      <c r="DV94" s="78"/>
      <c r="DW94" s="78"/>
      <c r="DX94" s="78"/>
      <c r="DY94" s="78"/>
      <c r="DZ94" s="78"/>
      <c r="EA94" s="78"/>
      <c r="EB94" s="78"/>
      <c r="EC94" s="78"/>
      <c r="ED94" s="78"/>
      <c r="EE94" s="78"/>
      <c r="EF94" s="78"/>
      <c r="EG94" s="78"/>
      <c r="EH94" s="78"/>
      <c r="EI94" s="78"/>
      <c r="EJ94" s="78"/>
      <c r="EK94" s="78"/>
      <c r="EL94" s="78"/>
      <c r="EM94" s="78"/>
      <c r="EN94" s="78"/>
      <c r="EO94" s="78"/>
      <c r="EP94" s="78"/>
      <c r="EQ94" s="78"/>
      <c r="ER94" s="78"/>
      <c r="ES94" s="78"/>
      <c r="ET94" s="78"/>
      <c r="EU94" s="78"/>
      <c r="EV94" s="78"/>
      <c r="EW94" s="78"/>
      <c r="EX94" s="78"/>
      <c r="EY94" s="78"/>
      <c r="EZ94" s="78"/>
    </row>
    <row r="95" spans="1:156" s="28" customFormat="1" ht="30" customHeight="1" x14ac:dyDescent="0.25">
      <c r="A95" s="146" t="s">
        <v>34</v>
      </c>
      <c r="B95" s="129">
        <v>93</v>
      </c>
      <c r="C95" s="167" t="s">
        <v>552</v>
      </c>
      <c r="D95" s="167" t="s">
        <v>363</v>
      </c>
      <c r="E95" s="195" t="s">
        <v>616</v>
      </c>
      <c r="F95" s="138">
        <f t="shared" si="18"/>
        <v>2</v>
      </c>
      <c r="G95" s="196">
        <v>187</v>
      </c>
      <c r="H95" s="196">
        <v>8</v>
      </c>
      <c r="I95" s="147">
        <v>8</v>
      </c>
      <c r="J95" s="138">
        <f t="shared" si="19"/>
        <v>2</v>
      </c>
      <c r="K95" s="125">
        <v>100</v>
      </c>
      <c r="L95" s="138">
        <f t="shared" si="20"/>
        <v>4</v>
      </c>
      <c r="M95" s="197">
        <v>2</v>
      </c>
      <c r="N95" s="197">
        <v>2</v>
      </c>
      <c r="O95" s="197">
        <v>2</v>
      </c>
      <c r="P95" s="124">
        <f t="shared" si="21"/>
        <v>6</v>
      </c>
      <c r="Q95" s="80">
        <v>182</v>
      </c>
      <c r="R95" s="80">
        <v>182</v>
      </c>
      <c r="S95" s="140">
        <f t="shared" si="22"/>
        <v>100</v>
      </c>
      <c r="T95" s="138">
        <f t="shared" si="23"/>
        <v>4</v>
      </c>
      <c r="U95" s="196">
        <v>260</v>
      </c>
      <c r="V95" s="196">
        <v>100</v>
      </c>
      <c r="W95" s="124">
        <f t="shared" si="24"/>
        <v>2</v>
      </c>
      <c r="X95" s="198">
        <v>148</v>
      </c>
      <c r="Y95" s="198">
        <v>22</v>
      </c>
      <c r="Z95" s="128">
        <f t="shared" si="25"/>
        <v>20</v>
      </c>
      <c r="AA95" s="128">
        <f t="shared" si="26"/>
        <v>100</v>
      </c>
      <c r="AB95" s="78"/>
      <c r="AC95" s="78"/>
      <c r="AD95" s="199"/>
      <c r="AE95" s="78"/>
      <c r="AF95" s="78"/>
      <c r="AG95" s="78"/>
      <c r="AH95" s="78"/>
      <c r="AI95" s="78"/>
      <c r="AJ95" s="78"/>
      <c r="AK95" s="78"/>
      <c r="AL95" s="78"/>
      <c r="AM95" s="78"/>
      <c r="AN95" s="78"/>
      <c r="AO95" s="78"/>
      <c r="AP95" s="78"/>
      <c r="AQ95" s="78"/>
      <c r="AR95" s="78"/>
      <c r="AS95" s="78"/>
      <c r="AT95" s="78"/>
      <c r="AU95" s="78"/>
      <c r="AV95" s="78"/>
      <c r="AW95" s="78"/>
      <c r="AX95" s="78"/>
      <c r="AY95" s="78"/>
      <c r="AZ95" s="78"/>
      <c r="BA95" s="78"/>
      <c r="BB95" s="78"/>
      <c r="BC95" s="78"/>
      <c r="BD95" s="78"/>
      <c r="BE95" s="78"/>
      <c r="BF95" s="78"/>
      <c r="BG95" s="78"/>
      <c r="BH95" s="78"/>
      <c r="BI95" s="78"/>
      <c r="BJ95" s="78"/>
      <c r="BK95" s="78"/>
      <c r="BL95" s="78"/>
      <c r="BM95" s="78"/>
      <c r="BN95" s="78"/>
      <c r="BO95" s="78"/>
      <c r="BP95" s="78"/>
      <c r="BQ95" s="78"/>
      <c r="BR95" s="78"/>
      <c r="BS95" s="78"/>
      <c r="BT95" s="78"/>
      <c r="BU95" s="78"/>
      <c r="BV95" s="78"/>
      <c r="BW95" s="78"/>
      <c r="BX95" s="78"/>
      <c r="BY95" s="78"/>
      <c r="BZ95" s="78"/>
      <c r="CA95" s="78"/>
      <c r="CB95" s="78"/>
      <c r="CC95" s="78"/>
      <c r="CD95" s="78"/>
      <c r="CE95" s="78"/>
      <c r="CF95" s="78"/>
      <c r="CG95" s="78"/>
      <c r="CH95" s="78"/>
      <c r="CI95" s="78"/>
      <c r="CJ95" s="78"/>
      <c r="CK95" s="78"/>
      <c r="CL95" s="78"/>
      <c r="CM95" s="78"/>
      <c r="CN95" s="78"/>
      <c r="CO95" s="78"/>
      <c r="CP95" s="78"/>
      <c r="CQ95" s="78"/>
      <c r="CR95" s="78"/>
      <c r="CS95" s="78"/>
      <c r="CT95" s="78"/>
      <c r="CU95" s="78"/>
      <c r="CV95" s="78"/>
      <c r="CW95" s="78"/>
      <c r="CX95" s="78"/>
      <c r="CY95" s="78"/>
      <c r="CZ95" s="78"/>
      <c r="DA95" s="78"/>
      <c r="DB95" s="78"/>
      <c r="DC95" s="78"/>
      <c r="DD95" s="78"/>
      <c r="DE95" s="78"/>
      <c r="DF95" s="78"/>
      <c r="DG95" s="78"/>
      <c r="DH95" s="78"/>
      <c r="DI95" s="78"/>
      <c r="DJ95" s="78"/>
      <c r="DK95" s="78"/>
      <c r="DL95" s="78"/>
      <c r="DM95" s="78"/>
      <c r="DN95" s="78"/>
      <c r="DO95" s="78"/>
      <c r="DP95" s="78"/>
      <c r="DQ95" s="78"/>
      <c r="DR95" s="78"/>
      <c r="DS95" s="78"/>
      <c r="DT95" s="78"/>
      <c r="DU95" s="78"/>
      <c r="DV95" s="78"/>
      <c r="DW95" s="78"/>
      <c r="DX95" s="78"/>
      <c r="DY95" s="78"/>
      <c r="DZ95" s="78"/>
      <c r="EA95" s="78"/>
      <c r="EB95" s="78"/>
      <c r="EC95" s="78"/>
      <c r="ED95" s="78"/>
      <c r="EE95" s="78"/>
      <c r="EF95" s="78"/>
      <c r="EG95" s="78"/>
      <c r="EH95" s="78"/>
      <c r="EI95" s="78"/>
      <c r="EJ95" s="78"/>
      <c r="EK95" s="78"/>
      <c r="EL95" s="78"/>
      <c r="EM95" s="78"/>
      <c r="EN95" s="78"/>
      <c r="EO95" s="78"/>
      <c r="EP95" s="78"/>
      <c r="EQ95" s="78"/>
      <c r="ER95" s="78"/>
      <c r="ES95" s="78"/>
      <c r="ET95" s="78"/>
      <c r="EU95" s="78"/>
      <c r="EV95" s="78"/>
      <c r="EW95" s="78"/>
      <c r="EX95" s="78"/>
      <c r="EY95" s="78"/>
      <c r="EZ95" s="78"/>
    </row>
    <row r="96" spans="1:156" s="28" customFormat="1" ht="30" customHeight="1" x14ac:dyDescent="0.25">
      <c r="A96" s="146" t="s">
        <v>34</v>
      </c>
      <c r="B96" s="129">
        <v>94</v>
      </c>
      <c r="C96" s="167" t="s">
        <v>553</v>
      </c>
      <c r="D96" s="167" t="s">
        <v>385</v>
      </c>
      <c r="E96" s="195" t="s">
        <v>616</v>
      </c>
      <c r="F96" s="138">
        <f t="shared" si="18"/>
        <v>2</v>
      </c>
      <c r="G96" s="196">
        <v>338</v>
      </c>
      <c r="H96" s="196">
        <v>13</v>
      </c>
      <c r="I96" s="147">
        <v>13</v>
      </c>
      <c r="J96" s="138">
        <f t="shared" si="19"/>
        <v>2</v>
      </c>
      <c r="K96" s="125">
        <v>95.238095238095227</v>
      </c>
      <c r="L96" s="138">
        <f t="shared" si="20"/>
        <v>4</v>
      </c>
      <c r="M96" s="197">
        <v>2</v>
      </c>
      <c r="N96" s="197">
        <v>2</v>
      </c>
      <c r="O96" s="197">
        <v>2</v>
      </c>
      <c r="P96" s="124">
        <f t="shared" si="21"/>
        <v>6</v>
      </c>
      <c r="Q96" s="80">
        <v>335</v>
      </c>
      <c r="R96" s="80">
        <v>335</v>
      </c>
      <c r="S96" s="140">
        <f t="shared" si="22"/>
        <v>100</v>
      </c>
      <c r="T96" s="138">
        <f t="shared" si="23"/>
        <v>4</v>
      </c>
      <c r="U96" s="196">
        <v>420</v>
      </c>
      <c r="V96" s="196">
        <v>100</v>
      </c>
      <c r="W96" s="124">
        <f t="shared" si="24"/>
        <v>2</v>
      </c>
      <c r="X96" s="198">
        <v>122</v>
      </c>
      <c r="Y96" s="198">
        <v>32</v>
      </c>
      <c r="Z96" s="128">
        <f t="shared" si="25"/>
        <v>20</v>
      </c>
      <c r="AA96" s="128">
        <f t="shared" si="26"/>
        <v>100</v>
      </c>
      <c r="AB96" s="78"/>
      <c r="AC96" s="78"/>
      <c r="AD96" s="199"/>
      <c r="AE96" s="78"/>
      <c r="AF96" s="78"/>
      <c r="AG96" s="78"/>
      <c r="AH96" s="78"/>
      <c r="AI96" s="78"/>
      <c r="AJ96" s="78"/>
      <c r="AK96" s="78"/>
      <c r="AL96" s="78"/>
      <c r="AM96" s="78"/>
      <c r="AN96" s="78"/>
      <c r="AO96" s="78"/>
      <c r="AP96" s="78"/>
      <c r="AQ96" s="78"/>
      <c r="AR96" s="78"/>
      <c r="AS96" s="78"/>
      <c r="AT96" s="78"/>
      <c r="AU96" s="78"/>
      <c r="AV96" s="78"/>
      <c r="AW96" s="78"/>
      <c r="AX96" s="78"/>
      <c r="AY96" s="78"/>
      <c r="AZ96" s="78"/>
      <c r="BA96" s="78"/>
      <c r="BB96" s="78"/>
      <c r="BC96" s="78"/>
      <c r="BD96" s="78"/>
      <c r="BE96" s="78"/>
      <c r="BF96" s="78"/>
      <c r="BG96" s="78"/>
      <c r="BH96" s="78"/>
      <c r="BI96" s="78"/>
      <c r="BJ96" s="78"/>
      <c r="BK96" s="78"/>
      <c r="BL96" s="78"/>
      <c r="BM96" s="78"/>
      <c r="BN96" s="78"/>
      <c r="BO96" s="78"/>
      <c r="BP96" s="78"/>
      <c r="BQ96" s="78"/>
      <c r="BR96" s="78"/>
      <c r="BS96" s="78"/>
      <c r="BT96" s="78"/>
      <c r="BU96" s="78"/>
      <c r="BV96" s="78"/>
      <c r="BW96" s="78"/>
      <c r="BX96" s="78"/>
      <c r="BY96" s="78"/>
      <c r="BZ96" s="78"/>
      <c r="CA96" s="78"/>
      <c r="CB96" s="78"/>
      <c r="CC96" s="78"/>
      <c r="CD96" s="78"/>
      <c r="CE96" s="78"/>
      <c r="CF96" s="78"/>
      <c r="CG96" s="78"/>
      <c r="CH96" s="78"/>
      <c r="CI96" s="78"/>
      <c r="CJ96" s="78"/>
      <c r="CK96" s="78"/>
      <c r="CL96" s="78"/>
      <c r="CM96" s="78"/>
      <c r="CN96" s="78"/>
      <c r="CO96" s="78"/>
      <c r="CP96" s="78"/>
      <c r="CQ96" s="78"/>
      <c r="CR96" s="78"/>
      <c r="CS96" s="78"/>
      <c r="CT96" s="78"/>
      <c r="CU96" s="78"/>
      <c r="CV96" s="78"/>
      <c r="CW96" s="78"/>
      <c r="CX96" s="78"/>
      <c r="CY96" s="78"/>
      <c r="CZ96" s="78"/>
      <c r="DA96" s="78"/>
      <c r="DB96" s="78"/>
      <c r="DC96" s="78"/>
      <c r="DD96" s="78"/>
      <c r="DE96" s="78"/>
      <c r="DF96" s="78"/>
      <c r="DG96" s="78"/>
      <c r="DH96" s="78"/>
      <c r="DI96" s="78"/>
      <c r="DJ96" s="78"/>
      <c r="DK96" s="78"/>
      <c r="DL96" s="78"/>
      <c r="DM96" s="78"/>
      <c r="DN96" s="78"/>
      <c r="DO96" s="78"/>
      <c r="DP96" s="78"/>
      <c r="DQ96" s="78"/>
      <c r="DR96" s="78"/>
      <c r="DS96" s="78"/>
      <c r="DT96" s="78"/>
      <c r="DU96" s="78"/>
      <c r="DV96" s="78"/>
      <c r="DW96" s="78"/>
      <c r="DX96" s="78"/>
      <c r="DY96" s="78"/>
      <c r="DZ96" s="78"/>
      <c r="EA96" s="78"/>
      <c r="EB96" s="78"/>
      <c r="EC96" s="78"/>
      <c r="ED96" s="78"/>
      <c r="EE96" s="78"/>
      <c r="EF96" s="78"/>
      <c r="EG96" s="78"/>
      <c r="EH96" s="78"/>
      <c r="EI96" s="78"/>
      <c r="EJ96" s="78"/>
      <c r="EK96" s="78"/>
      <c r="EL96" s="78"/>
      <c r="EM96" s="78"/>
      <c r="EN96" s="78"/>
      <c r="EO96" s="78"/>
      <c r="EP96" s="78"/>
      <c r="EQ96" s="78"/>
      <c r="ER96" s="78"/>
      <c r="ES96" s="78"/>
      <c r="ET96" s="78"/>
      <c r="EU96" s="78"/>
      <c r="EV96" s="78"/>
      <c r="EW96" s="78"/>
      <c r="EX96" s="78"/>
      <c r="EY96" s="78"/>
      <c r="EZ96" s="78"/>
    </row>
    <row r="97" spans="1:156" s="28" customFormat="1" ht="30" customHeight="1" x14ac:dyDescent="0.25">
      <c r="A97" s="146" t="s">
        <v>34</v>
      </c>
      <c r="B97" s="129">
        <v>95</v>
      </c>
      <c r="C97" s="167" t="s">
        <v>214</v>
      </c>
      <c r="D97" s="167" t="s">
        <v>380</v>
      </c>
      <c r="E97" s="195" t="s">
        <v>616</v>
      </c>
      <c r="F97" s="138">
        <f t="shared" si="18"/>
        <v>2</v>
      </c>
      <c r="G97" s="196">
        <v>227</v>
      </c>
      <c r="H97" s="196">
        <v>10</v>
      </c>
      <c r="I97" s="147">
        <v>10</v>
      </c>
      <c r="J97" s="138">
        <f t="shared" si="19"/>
        <v>2</v>
      </c>
      <c r="K97" s="125">
        <v>90.476190476190482</v>
      </c>
      <c r="L97" s="138">
        <f t="shared" si="20"/>
        <v>4</v>
      </c>
      <c r="M97" s="197">
        <v>2</v>
      </c>
      <c r="N97" s="197">
        <v>2</v>
      </c>
      <c r="O97" s="197">
        <v>2</v>
      </c>
      <c r="P97" s="124">
        <f t="shared" si="21"/>
        <v>6</v>
      </c>
      <c r="Q97" s="80">
        <v>221</v>
      </c>
      <c r="R97" s="80">
        <v>221</v>
      </c>
      <c r="S97" s="140">
        <f t="shared" si="22"/>
        <v>100</v>
      </c>
      <c r="T97" s="138">
        <f t="shared" si="23"/>
        <v>4</v>
      </c>
      <c r="U97" s="196">
        <v>304</v>
      </c>
      <c r="V97" s="196">
        <v>100</v>
      </c>
      <c r="W97" s="124">
        <f t="shared" si="24"/>
        <v>2</v>
      </c>
      <c r="X97" s="198">
        <v>87</v>
      </c>
      <c r="Y97" s="198">
        <v>32</v>
      </c>
      <c r="Z97" s="128">
        <f t="shared" si="25"/>
        <v>20</v>
      </c>
      <c r="AA97" s="128">
        <f t="shared" si="26"/>
        <v>100</v>
      </c>
      <c r="AB97" s="78"/>
      <c r="AC97" s="78"/>
      <c r="AD97" s="199"/>
      <c r="AE97" s="78"/>
      <c r="AF97" s="78"/>
      <c r="AG97" s="78"/>
      <c r="AH97" s="78"/>
      <c r="AI97" s="78"/>
      <c r="AJ97" s="78"/>
      <c r="AK97" s="78"/>
      <c r="AL97" s="78"/>
      <c r="AM97" s="78"/>
      <c r="AN97" s="78"/>
      <c r="AO97" s="78"/>
      <c r="AP97" s="78"/>
      <c r="AQ97" s="78"/>
      <c r="AR97" s="78"/>
      <c r="AS97" s="78"/>
      <c r="AT97" s="78"/>
      <c r="AU97" s="78"/>
      <c r="AV97" s="78"/>
      <c r="AW97" s="78"/>
      <c r="AX97" s="78"/>
      <c r="AY97" s="78"/>
      <c r="AZ97" s="78"/>
      <c r="BA97" s="78"/>
      <c r="BB97" s="78"/>
      <c r="BC97" s="78"/>
      <c r="BD97" s="78"/>
      <c r="BE97" s="78"/>
      <c r="BF97" s="78"/>
      <c r="BG97" s="78"/>
      <c r="BH97" s="78"/>
      <c r="BI97" s="78"/>
      <c r="BJ97" s="78"/>
      <c r="BK97" s="78"/>
      <c r="BL97" s="78"/>
      <c r="BM97" s="78"/>
      <c r="BN97" s="78"/>
      <c r="BO97" s="78"/>
      <c r="BP97" s="78"/>
      <c r="BQ97" s="78"/>
      <c r="BR97" s="78"/>
      <c r="BS97" s="78"/>
      <c r="BT97" s="78"/>
      <c r="BU97" s="78"/>
      <c r="BV97" s="78"/>
      <c r="BW97" s="78"/>
      <c r="BX97" s="78"/>
      <c r="BY97" s="78"/>
      <c r="BZ97" s="78"/>
      <c r="CA97" s="78"/>
      <c r="CB97" s="78"/>
      <c r="CC97" s="78"/>
      <c r="CD97" s="78"/>
      <c r="CE97" s="78"/>
      <c r="CF97" s="78"/>
      <c r="CG97" s="78"/>
      <c r="CH97" s="78"/>
      <c r="CI97" s="78"/>
      <c r="CJ97" s="78"/>
      <c r="CK97" s="78"/>
      <c r="CL97" s="78"/>
      <c r="CM97" s="78"/>
      <c r="CN97" s="78"/>
      <c r="CO97" s="78"/>
      <c r="CP97" s="78"/>
      <c r="CQ97" s="78"/>
      <c r="CR97" s="78"/>
      <c r="CS97" s="78"/>
      <c r="CT97" s="78"/>
      <c r="CU97" s="78"/>
      <c r="CV97" s="78"/>
      <c r="CW97" s="78"/>
      <c r="CX97" s="78"/>
      <c r="CY97" s="78"/>
      <c r="CZ97" s="78"/>
      <c r="DA97" s="78"/>
      <c r="DB97" s="78"/>
      <c r="DC97" s="78"/>
      <c r="DD97" s="78"/>
      <c r="DE97" s="78"/>
      <c r="DF97" s="78"/>
      <c r="DG97" s="78"/>
      <c r="DH97" s="78"/>
      <c r="DI97" s="78"/>
      <c r="DJ97" s="78"/>
      <c r="DK97" s="78"/>
      <c r="DL97" s="78"/>
      <c r="DM97" s="78"/>
      <c r="DN97" s="78"/>
      <c r="DO97" s="78"/>
      <c r="DP97" s="78"/>
      <c r="DQ97" s="78"/>
      <c r="DR97" s="78"/>
      <c r="DS97" s="78"/>
      <c r="DT97" s="78"/>
      <c r="DU97" s="78"/>
      <c r="DV97" s="78"/>
      <c r="DW97" s="78"/>
      <c r="DX97" s="78"/>
      <c r="DY97" s="78"/>
      <c r="DZ97" s="78"/>
      <c r="EA97" s="78"/>
      <c r="EB97" s="78"/>
      <c r="EC97" s="78"/>
      <c r="ED97" s="78"/>
      <c r="EE97" s="78"/>
      <c r="EF97" s="78"/>
      <c r="EG97" s="78"/>
      <c r="EH97" s="78"/>
      <c r="EI97" s="78"/>
      <c r="EJ97" s="78"/>
      <c r="EK97" s="78"/>
      <c r="EL97" s="78"/>
      <c r="EM97" s="78"/>
      <c r="EN97" s="78"/>
      <c r="EO97" s="78"/>
      <c r="EP97" s="78"/>
      <c r="EQ97" s="78"/>
      <c r="ER97" s="78"/>
      <c r="ES97" s="78"/>
      <c r="ET97" s="78"/>
      <c r="EU97" s="78"/>
      <c r="EV97" s="78"/>
      <c r="EW97" s="78"/>
      <c r="EX97" s="78"/>
      <c r="EY97" s="78"/>
      <c r="EZ97" s="78"/>
    </row>
    <row r="98" spans="1:156" s="28" customFormat="1" ht="30" customHeight="1" x14ac:dyDescent="0.25">
      <c r="A98" s="146" t="s">
        <v>34</v>
      </c>
      <c r="B98" s="129">
        <v>96</v>
      </c>
      <c r="C98" s="167" t="s">
        <v>556</v>
      </c>
      <c r="D98" s="167" t="s">
        <v>386</v>
      </c>
      <c r="E98" s="195" t="s">
        <v>616</v>
      </c>
      <c r="F98" s="138">
        <f t="shared" si="18"/>
        <v>2</v>
      </c>
      <c r="G98" s="196">
        <v>257</v>
      </c>
      <c r="H98" s="196">
        <v>11</v>
      </c>
      <c r="I98" s="147">
        <v>11</v>
      </c>
      <c r="J98" s="138">
        <f t="shared" si="19"/>
        <v>2</v>
      </c>
      <c r="K98" s="125">
        <v>100</v>
      </c>
      <c r="L98" s="138">
        <f t="shared" si="20"/>
        <v>4</v>
      </c>
      <c r="M98" s="197">
        <v>2</v>
      </c>
      <c r="N98" s="197">
        <v>2</v>
      </c>
      <c r="O98" s="197">
        <v>2</v>
      </c>
      <c r="P98" s="124">
        <f t="shared" si="21"/>
        <v>6</v>
      </c>
      <c r="Q98" s="80">
        <v>250</v>
      </c>
      <c r="R98" s="80">
        <v>250</v>
      </c>
      <c r="S98" s="140">
        <f t="shared" si="22"/>
        <v>100</v>
      </c>
      <c r="T98" s="138">
        <f t="shared" si="23"/>
        <v>4</v>
      </c>
      <c r="U98" s="196">
        <v>295</v>
      </c>
      <c r="V98" s="196">
        <v>100</v>
      </c>
      <c r="W98" s="124">
        <f t="shared" si="24"/>
        <v>2</v>
      </c>
      <c r="X98" s="198">
        <v>231</v>
      </c>
      <c r="Y98" s="198">
        <v>94</v>
      </c>
      <c r="Z98" s="128">
        <f t="shared" si="25"/>
        <v>20</v>
      </c>
      <c r="AA98" s="128">
        <f t="shared" si="26"/>
        <v>100</v>
      </c>
      <c r="AB98" s="78"/>
      <c r="AC98" s="78"/>
      <c r="AD98" s="199"/>
      <c r="AE98" s="78"/>
      <c r="AF98" s="78"/>
      <c r="AG98" s="78"/>
      <c r="AH98" s="78"/>
      <c r="AI98" s="78"/>
      <c r="AJ98" s="78"/>
      <c r="AK98" s="78"/>
      <c r="AL98" s="78"/>
      <c r="AM98" s="78"/>
      <c r="AN98" s="78"/>
      <c r="AO98" s="78"/>
      <c r="AP98" s="78"/>
      <c r="AQ98" s="78"/>
      <c r="AR98" s="78"/>
      <c r="AS98" s="78"/>
      <c r="AT98" s="78"/>
      <c r="AU98" s="78"/>
      <c r="AV98" s="78"/>
      <c r="AW98" s="78"/>
      <c r="AX98" s="78"/>
      <c r="AY98" s="78"/>
      <c r="AZ98" s="78"/>
      <c r="BA98" s="78"/>
      <c r="BB98" s="78"/>
      <c r="BC98" s="78"/>
      <c r="BD98" s="78"/>
      <c r="BE98" s="78"/>
      <c r="BF98" s="78"/>
      <c r="BG98" s="78"/>
      <c r="BH98" s="78"/>
      <c r="BI98" s="78"/>
      <c r="BJ98" s="78"/>
      <c r="BK98" s="78"/>
      <c r="BL98" s="78"/>
      <c r="BM98" s="78"/>
      <c r="BN98" s="78"/>
      <c r="BO98" s="78"/>
      <c r="BP98" s="78"/>
      <c r="BQ98" s="78"/>
      <c r="BR98" s="78"/>
      <c r="BS98" s="78"/>
      <c r="BT98" s="78"/>
      <c r="BU98" s="78"/>
      <c r="BV98" s="78"/>
      <c r="BW98" s="78"/>
      <c r="BX98" s="78"/>
      <c r="BY98" s="78"/>
      <c r="BZ98" s="78"/>
      <c r="CA98" s="78"/>
      <c r="CB98" s="78"/>
      <c r="CC98" s="78"/>
      <c r="CD98" s="78"/>
      <c r="CE98" s="78"/>
      <c r="CF98" s="78"/>
      <c r="CG98" s="78"/>
      <c r="CH98" s="78"/>
      <c r="CI98" s="78"/>
      <c r="CJ98" s="78"/>
      <c r="CK98" s="78"/>
      <c r="CL98" s="78"/>
      <c r="CM98" s="78"/>
      <c r="CN98" s="78"/>
      <c r="CO98" s="78"/>
      <c r="CP98" s="78"/>
      <c r="CQ98" s="78"/>
      <c r="CR98" s="78"/>
      <c r="CS98" s="78"/>
      <c r="CT98" s="78"/>
      <c r="CU98" s="78"/>
      <c r="CV98" s="78"/>
      <c r="CW98" s="78"/>
      <c r="CX98" s="78"/>
      <c r="CY98" s="78"/>
      <c r="CZ98" s="78"/>
      <c r="DA98" s="78"/>
      <c r="DB98" s="78"/>
      <c r="DC98" s="78"/>
      <c r="DD98" s="78"/>
      <c r="DE98" s="78"/>
      <c r="DF98" s="78"/>
      <c r="DG98" s="78"/>
      <c r="DH98" s="78"/>
      <c r="DI98" s="78"/>
      <c r="DJ98" s="78"/>
      <c r="DK98" s="78"/>
      <c r="DL98" s="78"/>
      <c r="DM98" s="78"/>
      <c r="DN98" s="78"/>
      <c r="DO98" s="78"/>
      <c r="DP98" s="78"/>
      <c r="DQ98" s="78"/>
      <c r="DR98" s="78"/>
      <c r="DS98" s="78"/>
      <c r="DT98" s="78"/>
      <c r="DU98" s="78"/>
      <c r="DV98" s="78"/>
      <c r="DW98" s="78"/>
      <c r="DX98" s="78"/>
      <c r="DY98" s="78"/>
      <c r="DZ98" s="78"/>
      <c r="EA98" s="78"/>
      <c r="EB98" s="78"/>
      <c r="EC98" s="78"/>
      <c r="ED98" s="78"/>
      <c r="EE98" s="78"/>
      <c r="EF98" s="78"/>
      <c r="EG98" s="78"/>
      <c r="EH98" s="78"/>
      <c r="EI98" s="78"/>
      <c r="EJ98" s="78"/>
      <c r="EK98" s="78"/>
      <c r="EL98" s="78"/>
      <c r="EM98" s="78"/>
      <c r="EN98" s="78"/>
      <c r="EO98" s="78"/>
      <c r="EP98" s="78"/>
      <c r="EQ98" s="78"/>
      <c r="ER98" s="78"/>
      <c r="ES98" s="78"/>
      <c r="ET98" s="78"/>
      <c r="EU98" s="78"/>
      <c r="EV98" s="78"/>
      <c r="EW98" s="78"/>
      <c r="EX98" s="78"/>
      <c r="EY98" s="78"/>
      <c r="EZ98" s="78"/>
    </row>
    <row r="99" spans="1:156" s="28" customFormat="1" ht="30" customHeight="1" x14ac:dyDescent="0.25">
      <c r="A99" s="146" t="s">
        <v>34</v>
      </c>
      <c r="B99" s="129">
        <v>97</v>
      </c>
      <c r="C99" s="167" t="s">
        <v>215</v>
      </c>
      <c r="D99" s="167" t="s">
        <v>398</v>
      </c>
      <c r="E99" s="195" t="s">
        <v>616</v>
      </c>
      <c r="F99" s="138">
        <f t="shared" si="18"/>
        <v>2</v>
      </c>
      <c r="G99" s="196">
        <v>259</v>
      </c>
      <c r="H99" s="196">
        <v>15</v>
      </c>
      <c r="I99" s="147">
        <v>14</v>
      </c>
      <c r="J99" s="138">
        <f t="shared" si="19"/>
        <v>2</v>
      </c>
      <c r="K99" s="125">
        <v>93.650793650793645</v>
      </c>
      <c r="L99" s="138">
        <f t="shared" si="20"/>
        <v>4</v>
      </c>
      <c r="M99" s="197">
        <v>2</v>
      </c>
      <c r="N99" s="197">
        <v>2</v>
      </c>
      <c r="O99" s="197">
        <v>2</v>
      </c>
      <c r="P99" s="124">
        <f t="shared" si="21"/>
        <v>6</v>
      </c>
      <c r="Q99" s="80">
        <v>250</v>
      </c>
      <c r="R99" s="80">
        <v>250</v>
      </c>
      <c r="S99" s="140">
        <f t="shared" si="22"/>
        <v>100</v>
      </c>
      <c r="T99" s="138">
        <f t="shared" si="23"/>
        <v>4</v>
      </c>
      <c r="U99" s="196">
        <v>281</v>
      </c>
      <c r="V99" s="196">
        <v>100</v>
      </c>
      <c r="W99" s="124">
        <f t="shared" si="24"/>
        <v>2</v>
      </c>
      <c r="X99" s="198">
        <v>198</v>
      </c>
      <c r="Y99" s="198">
        <v>237</v>
      </c>
      <c r="Z99" s="128">
        <f t="shared" si="25"/>
        <v>20</v>
      </c>
      <c r="AA99" s="128">
        <f t="shared" si="26"/>
        <v>100</v>
      </c>
      <c r="AB99" s="78"/>
      <c r="AC99" s="78"/>
      <c r="AD99" s="199"/>
      <c r="AE99" s="78"/>
      <c r="AF99" s="78"/>
      <c r="AG99" s="78"/>
      <c r="AH99" s="78"/>
      <c r="AI99" s="78"/>
      <c r="AJ99" s="78"/>
      <c r="AK99" s="78"/>
      <c r="AL99" s="78"/>
      <c r="AM99" s="78"/>
      <c r="AN99" s="78"/>
      <c r="AO99" s="78"/>
      <c r="AP99" s="78"/>
      <c r="AQ99" s="78"/>
      <c r="AR99" s="78"/>
      <c r="AS99" s="78"/>
      <c r="AT99" s="78"/>
      <c r="AU99" s="78"/>
      <c r="AV99" s="78"/>
      <c r="AW99" s="78"/>
      <c r="AX99" s="78"/>
      <c r="AY99" s="78"/>
      <c r="AZ99" s="78"/>
      <c r="BA99" s="78"/>
      <c r="BB99" s="78"/>
      <c r="BC99" s="78"/>
      <c r="BD99" s="78"/>
      <c r="BE99" s="78"/>
      <c r="BF99" s="78"/>
      <c r="BG99" s="78"/>
      <c r="BH99" s="78"/>
      <c r="BI99" s="78"/>
      <c r="BJ99" s="78"/>
      <c r="BK99" s="78"/>
      <c r="BL99" s="78"/>
      <c r="BM99" s="78"/>
      <c r="BN99" s="78"/>
      <c r="BO99" s="78"/>
      <c r="BP99" s="78"/>
      <c r="BQ99" s="78"/>
      <c r="BR99" s="78"/>
      <c r="BS99" s="78"/>
      <c r="BT99" s="78"/>
      <c r="BU99" s="78"/>
      <c r="BV99" s="78"/>
      <c r="BW99" s="78"/>
      <c r="BX99" s="78"/>
      <c r="BY99" s="78"/>
      <c r="BZ99" s="78"/>
      <c r="CA99" s="78"/>
      <c r="CB99" s="78"/>
      <c r="CC99" s="78"/>
      <c r="CD99" s="78"/>
      <c r="CE99" s="78"/>
      <c r="CF99" s="78"/>
      <c r="CG99" s="78"/>
      <c r="CH99" s="78"/>
      <c r="CI99" s="78"/>
      <c r="CJ99" s="78"/>
      <c r="CK99" s="78"/>
      <c r="CL99" s="78"/>
      <c r="CM99" s="78"/>
      <c r="CN99" s="78"/>
      <c r="CO99" s="78"/>
      <c r="CP99" s="78"/>
      <c r="CQ99" s="78"/>
      <c r="CR99" s="78"/>
      <c r="CS99" s="78"/>
      <c r="CT99" s="78"/>
      <c r="CU99" s="78"/>
      <c r="CV99" s="78"/>
      <c r="CW99" s="78"/>
      <c r="CX99" s="78"/>
      <c r="CY99" s="78"/>
      <c r="CZ99" s="78"/>
      <c r="DA99" s="78"/>
      <c r="DB99" s="78"/>
      <c r="DC99" s="78"/>
      <c r="DD99" s="78"/>
      <c r="DE99" s="78"/>
      <c r="DF99" s="78"/>
      <c r="DG99" s="78"/>
      <c r="DH99" s="78"/>
      <c r="DI99" s="78"/>
      <c r="DJ99" s="78"/>
      <c r="DK99" s="78"/>
      <c r="DL99" s="78"/>
      <c r="DM99" s="78"/>
      <c r="DN99" s="78"/>
      <c r="DO99" s="78"/>
      <c r="DP99" s="78"/>
      <c r="DQ99" s="78"/>
      <c r="DR99" s="78"/>
      <c r="DS99" s="78"/>
      <c r="DT99" s="78"/>
      <c r="DU99" s="78"/>
      <c r="DV99" s="78"/>
      <c r="DW99" s="78"/>
      <c r="DX99" s="78"/>
      <c r="DY99" s="78"/>
      <c r="DZ99" s="78"/>
      <c r="EA99" s="78"/>
      <c r="EB99" s="78"/>
      <c r="EC99" s="78"/>
      <c r="ED99" s="78"/>
      <c r="EE99" s="78"/>
      <c r="EF99" s="78"/>
      <c r="EG99" s="78"/>
      <c r="EH99" s="78"/>
      <c r="EI99" s="78"/>
      <c r="EJ99" s="78"/>
      <c r="EK99" s="78"/>
      <c r="EL99" s="78"/>
      <c r="EM99" s="78"/>
      <c r="EN99" s="78"/>
      <c r="EO99" s="78"/>
      <c r="EP99" s="78"/>
      <c r="EQ99" s="78"/>
      <c r="ER99" s="78"/>
      <c r="ES99" s="78"/>
      <c r="ET99" s="78"/>
      <c r="EU99" s="78"/>
      <c r="EV99" s="78"/>
      <c r="EW99" s="78"/>
      <c r="EX99" s="78"/>
      <c r="EY99" s="78"/>
      <c r="EZ99" s="78"/>
    </row>
    <row r="100" spans="1:156" s="28" customFormat="1" ht="30" customHeight="1" x14ac:dyDescent="0.25">
      <c r="A100" s="146" t="s">
        <v>34</v>
      </c>
      <c r="B100" s="129">
        <v>98</v>
      </c>
      <c r="C100" s="167" t="s">
        <v>216</v>
      </c>
      <c r="D100" s="167" t="s">
        <v>365</v>
      </c>
      <c r="E100" s="195" t="s">
        <v>616</v>
      </c>
      <c r="F100" s="138">
        <f t="shared" si="18"/>
        <v>2</v>
      </c>
      <c r="G100" s="196">
        <v>272</v>
      </c>
      <c r="H100" s="196">
        <v>12</v>
      </c>
      <c r="I100" s="147">
        <v>12</v>
      </c>
      <c r="J100" s="138">
        <f t="shared" si="19"/>
        <v>2</v>
      </c>
      <c r="K100" s="125">
        <v>92.063492063492063</v>
      </c>
      <c r="L100" s="138">
        <f t="shared" si="20"/>
        <v>4</v>
      </c>
      <c r="M100" s="197">
        <v>2</v>
      </c>
      <c r="N100" s="197">
        <v>2</v>
      </c>
      <c r="O100" s="197">
        <v>2</v>
      </c>
      <c r="P100" s="124">
        <f t="shared" si="21"/>
        <v>6</v>
      </c>
      <c r="Q100" s="80">
        <v>259</v>
      </c>
      <c r="R100" s="80">
        <v>256</v>
      </c>
      <c r="S100" s="140">
        <f t="shared" si="22"/>
        <v>99</v>
      </c>
      <c r="T100" s="138">
        <f t="shared" si="23"/>
        <v>4</v>
      </c>
      <c r="U100" s="196">
        <v>283</v>
      </c>
      <c r="V100" s="196">
        <v>100</v>
      </c>
      <c r="W100" s="174">
        <f t="shared" si="24"/>
        <v>2</v>
      </c>
      <c r="X100" s="198">
        <v>337</v>
      </c>
      <c r="Y100" s="198">
        <v>31</v>
      </c>
      <c r="Z100" s="128">
        <f t="shared" si="25"/>
        <v>20</v>
      </c>
      <c r="AA100" s="128">
        <f t="shared" si="26"/>
        <v>100</v>
      </c>
      <c r="AB100" s="199"/>
      <c r="AC100" s="199"/>
      <c r="AD100" s="199"/>
      <c r="AE100" s="199"/>
      <c r="AF100" s="199"/>
      <c r="AG100" s="199"/>
      <c r="AH100" s="199"/>
      <c r="AI100" s="199"/>
      <c r="AJ100" s="199"/>
      <c r="AK100" s="199"/>
      <c r="AL100" s="199"/>
      <c r="AM100" s="199"/>
      <c r="AN100" s="199"/>
      <c r="AO100" s="199"/>
      <c r="AP100" s="199"/>
      <c r="AQ100" s="199"/>
      <c r="AR100" s="199"/>
      <c r="AS100" s="199"/>
      <c r="AT100" s="199"/>
      <c r="AU100" s="199"/>
      <c r="AV100" s="199"/>
      <c r="AW100" s="199"/>
      <c r="AX100" s="199"/>
      <c r="AY100" s="199"/>
      <c r="AZ100" s="199"/>
      <c r="BA100" s="199"/>
      <c r="BB100" s="199"/>
      <c r="BC100" s="199"/>
      <c r="BD100" s="199"/>
      <c r="BE100" s="199"/>
      <c r="BF100" s="199"/>
      <c r="BG100" s="199"/>
      <c r="BH100" s="199"/>
      <c r="BI100" s="199"/>
      <c r="BJ100" s="199"/>
      <c r="BK100" s="199"/>
      <c r="BL100" s="199"/>
      <c r="BM100" s="199"/>
      <c r="BN100" s="199"/>
      <c r="BO100" s="199"/>
      <c r="BP100" s="199"/>
      <c r="BQ100" s="199"/>
      <c r="BR100" s="199"/>
      <c r="BS100" s="199"/>
      <c r="BT100" s="199"/>
      <c r="BU100" s="199"/>
      <c r="BV100" s="199"/>
      <c r="BW100" s="199"/>
      <c r="BX100" s="199"/>
      <c r="BY100" s="199"/>
      <c r="BZ100" s="199"/>
      <c r="CA100" s="199"/>
      <c r="CB100" s="199"/>
      <c r="CC100" s="199"/>
      <c r="CD100" s="199"/>
      <c r="CE100" s="199"/>
      <c r="CF100" s="199"/>
      <c r="CG100" s="199"/>
      <c r="CH100" s="199"/>
      <c r="CI100" s="199"/>
      <c r="CJ100" s="199"/>
      <c r="CK100" s="199"/>
      <c r="CL100" s="199"/>
      <c r="CM100" s="199"/>
      <c r="CN100" s="199"/>
      <c r="CO100" s="199"/>
      <c r="CP100" s="199"/>
      <c r="CQ100" s="199"/>
      <c r="CR100" s="199"/>
      <c r="CS100" s="199"/>
      <c r="CT100" s="199"/>
      <c r="CU100" s="199"/>
      <c r="CV100" s="199"/>
      <c r="CW100" s="199"/>
      <c r="CX100" s="199"/>
      <c r="CY100" s="199"/>
      <c r="CZ100" s="199"/>
      <c r="DA100" s="199"/>
      <c r="DB100" s="199"/>
      <c r="DC100" s="199"/>
      <c r="DD100" s="199"/>
      <c r="DE100" s="199"/>
      <c r="DF100" s="199"/>
      <c r="DG100" s="199"/>
      <c r="DH100" s="199"/>
      <c r="DI100" s="199"/>
      <c r="DJ100" s="199"/>
      <c r="DK100" s="199"/>
      <c r="DL100" s="199"/>
      <c r="DM100" s="199"/>
      <c r="DN100" s="199"/>
      <c r="DO100" s="199"/>
      <c r="DP100" s="199"/>
      <c r="DQ100" s="199"/>
      <c r="DR100" s="199"/>
      <c r="DS100" s="199"/>
      <c r="DT100" s="199"/>
      <c r="DU100" s="199"/>
      <c r="DV100" s="199"/>
      <c r="DW100" s="199"/>
      <c r="DX100" s="199"/>
      <c r="DY100" s="199"/>
      <c r="DZ100" s="199"/>
      <c r="EA100" s="199"/>
      <c r="EB100" s="199"/>
      <c r="EC100" s="199"/>
      <c r="ED100" s="199"/>
      <c r="EE100" s="199"/>
      <c r="EF100" s="199"/>
      <c r="EG100" s="199"/>
      <c r="EH100" s="199"/>
      <c r="EI100" s="199"/>
      <c r="EJ100" s="199"/>
      <c r="EK100" s="199"/>
      <c r="EL100" s="199"/>
      <c r="EM100" s="199"/>
      <c r="EN100" s="199"/>
      <c r="EO100" s="199"/>
      <c r="EP100" s="199"/>
      <c r="EQ100" s="199"/>
      <c r="ER100" s="199"/>
      <c r="ES100" s="199"/>
      <c r="ET100" s="199"/>
      <c r="EU100" s="199"/>
      <c r="EV100" s="199"/>
      <c r="EW100" s="199"/>
      <c r="EX100" s="199"/>
      <c r="EY100" s="199"/>
      <c r="EZ100" s="199"/>
    </row>
    <row r="101" spans="1:156" s="101" customFormat="1" ht="30" customHeight="1" x14ac:dyDescent="0.25">
      <c r="A101" s="146" t="s">
        <v>34</v>
      </c>
      <c r="B101" s="129">
        <v>99</v>
      </c>
      <c r="C101" s="167" t="s">
        <v>533</v>
      </c>
      <c r="D101" s="167" t="s">
        <v>430</v>
      </c>
      <c r="E101" s="195" t="s">
        <v>616</v>
      </c>
      <c r="F101" s="138">
        <f t="shared" si="18"/>
        <v>2</v>
      </c>
      <c r="G101" s="196">
        <v>384</v>
      </c>
      <c r="H101" s="196">
        <v>14</v>
      </c>
      <c r="I101" s="222">
        <v>14</v>
      </c>
      <c r="J101" s="138">
        <f t="shared" si="19"/>
        <v>2</v>
      </c>
      <c r="K101" s="125">
        <v>100</v>
      </c>
      <c r="L101" s="138">
        <f t="shared" si="20"/>
        <v>4</v>
      </c>
      <c r="M101" s="197">
        <v>2</v>
      </c>
      <c r="N101" s="197">
        <v>2</v>
      </c>
      <c r="O101" s="197">
        <v>2</v>
      </c>
      <c r="P101" s="124">
        <f t="shared" si="21"/>
        <v>6</v>
      </c>
      <c r="Q101" s="80">
        <v>379</v>
      </c>
      <c r="R101" s="80">
        <v>379</v>
      </c>
      <c r="S101" s="140">
        <f t="shared" si="22"/>
        <v>100</v>
      </c>
      <c r="T101" s="138">
        <f t="shared" si="23"/>
        <v>4</v>
      </c>
      <c r="U101" s="196">
        <v>462</v>
      </c>
      <c r="V101" s="196">
        <v>100</v>
      </c>
      <c r="W101" s="124">
        <f t="shared" si="24"/>
        <v>2</v>
      </c>
      <c r="X101" s="198">
        <v>118</v>
      </c>
      <c r="Y101" s="198">
        <v>21</v>
      </c>
      <c r="Z101" s="128">
        <f t="shared" si="25"/>
        <v>20</v>
      </c>
      <c r="AA101" s="128">
        <f t="shared" si="26"/>
        <v>100</v>
      </c>
      <c r="AB101" s="199"/>
      <c r="AC101" s="199"/>
      <c r="AD101" s="199"/>
      <c r="AE101" s="199"/>
      <c r="AF101" s="199"/>
      <c r="AG101" s="199"/>
      <c r="AH101" s="199"/>
      <c r="AI101" s="199"/>
      <c r="AJ101" s="199"/>
      <c r="AK101" s="199"/>
      <c r="AL101" s="199"/>
      <c r="AM101" s="199"/>
      <c r="AN101" s="199"/>
      <c r="AO101" s="199"/>
      <c r="AP101" s="199"/>
      <c r="AQ101" s="199"/>
      <c r="AR101" s="199"/>
      <c r="AS101" s="199"/>
      <c r="AT101" s="199"/>
      <c r="AU101" s="199"/>
      <c r="AV101" s="199"/>
      <c r="AW101" s="199"/>
      <c r="AX101" s="199"/>
      <c r="AY101" s="199"/>
      <c r="AZ101" s="199"/>
      <c r="BA101" s="199"/>
      <c r="BB101" s="199"/>
      <c r="BC101" s="199"/>
      <c r="BD101" s="199"/>
      <c r="BE101" s="199"/>
      <c r="BF101" s="199"/>
      <c r="BG101" s="199"/>
      <c r="BH101" s="199"/>
      <c r="BI101" s="199"/>
      <c r="BJ101" s="199"/>
      <c r="BK101" s="199"/>
      <c r="BL101" s="199"/>
      <c r="BM101" s="199"/>
      <c r="BN101" s="199"/>
      <c r="BO101" s="199"/>
      <c r="BP101" s="199"/>
      <c r="BQ101" s="199"/>
      <c r="BR101" s="199"/>
      <c r="BS101" s="199"/>
      <c r="BT101" s="199"/>
      <c r="BU101" s="199"/>
      <c r="BV101" s="199"/>
      <c r="BW101" s="199"/>
      <c r="BX101" s="199"/>
      <c r="BY101" s="199"/>
      <c r="BZ101" s="199"/>
      <c r="CA101" s="199"/>
      <c r="CB101" s="199"/>
      <c r="CC101" s="199"/>
      <c r="CD101" s="199"/>
      <c r="CE101" s="199"/>
      <c r="CF101" s="199"/>
      <c r="CG101" s="199"/>
      <c r="CH101" s="199"/>
      <c r="CI101" s="199"/>
      <c r="CJ101" s="199"/>
      <c r="CK101" s="199"/>
      <c r="CL101" s="199"/>
      <c r="CM101" s="199"/>
      <c r="CN101" s="199"/>
      <c r="CO101" s="199"/>
      <c r="CP101" s="199"/>
      <c r="CQ101" s="199"/>
      <c r="CR101" s="199"/>
      <c r="CS101" s="199"/>
      <c r="CT101" s="199"/>
      <c r="CU101" s="199"/>
      <c r="CV101" s="199"/>
      <c r="CW101" s="199"/>
      <c r="CX101" s="199"/>
      <c r="CY101" s="199"/>
      <c r="CZ101" s="199"/>
      <c r="DA101" s="199"/>
      <c r="DB101" s="199"/>
      <c r="DC101" s="199"/>
      <c r="DD101" s="199"/>
      <c r="DE101" s="199"/>
      <c r="DF101" s="199"/>
      <c r="DG101" s="199"/>
      <c r="DH101" s="199"/>
      <c r="DI101" s="199"/>
      <c r="DJ101" s="199"/>
      <c r="DK101" s="199"/>
      <c r="DL101" s="199"/>
      <c r="DM101" s="199"/>
      <c r="DN101" s="199"/>
      <c r="DO101" s="199"/>
      <c r="DP101" s="199"/>
      <c r="DQ101" s="199"/>
      <c r="DR101" s="199"/>
      <c r="DS101" s="199"/>
      <c r="DT101" s="199"/>
      <c r="DU101" s="199"/>
      <c r="DV101" s="199"/>
      <c r="DW101" s="199"/>
      <c r="DX101" s="199"/>
      <c r="DY101" s="199"/>
      <c r="DZ101" s="199"/>
      <c r="EA101" s="199"/>
      <c r="EB101" s="199"/>
      <c r="EC101" s="199"/>
      <c r="ED101" s="199"/>
      <c r="EE101" s="199"/>
      <c r="EF101" s="199"/>
      <c r="EG101" s="199"/>
      <c r="EH101" s="199"/>
      <c r="EI101" s="199"/>
      <c r="EJ101" s="199"/>
      <c r="EK101" s="199"/>
      <c r="EL101" s="199"/>
      <c r="EM101" s="199"/>
      <c r="EN101" s="199"/>
      <c r="EO101" s="199"/>
      <c r="EP101" s="199"/>
      <c r="EQ101" s="199"/>
      <c r="ER101" s="199"/>
      <c r="ES101" s="199"/>
      <c r="ET101" s="199"/>
      <c r="EU101" s="199"/>
      <c r="EV101" s="199"/>
      <c r="EW101" s="199"/>
      <c r="EX101" s="199"/>
      <c r="EY101" s="199"/>
      <c r="EZ101" s="199"/>
    </row>
    <row r="102" spans="1:156" s="101" customFormat="1" ht="30" customHeight="1" x14ac:dyDescent="0.25">
      <c r="A102" s="146" t="s">
        <v>34</v>
      </c>
      <c r="B102" s="129">
        <v>100</v>
      </c>
      <c r="C102" s="167" t="s">
        <v>199</v>
      </c>
      <c r="D102" s="167" t="s">
        <v>378</v>
      </c>
      <c r="E102" s="195" t="s">
        <v>616</v>
      </c>
      <c r="F102" s="138">
        <f t="shared" ref="F102:F133" si="27">IF(E102="25/26",2,0)</f>
        <v>2</v>
      </c>
      <c r="G102" s="196">
        <v>70</v>
      </c>
      <c r="H102" s="196">
        <v>7</v>
      </c>
      <c r="I102" s="222">
        <v>7</v>
      </c>
      <c r="J102" s="138">
        <f t="shared" ref="J102:J133" si="28">IF(ABS((H102-I102)/I102)&lt;=0.1,2,IF(AND(ABS((H102-I102)/I102)&gt;0.1,ABS((H102-I102)/I102)&lt;=0.2),1,0))</f>
        <v>2</v>
      </c>
      <c r="K102" s="125">
        <v>98.412698412698404</v>
      </c>
      <c r="L102" s="138">
        <f t="shared" ref="L102:L133" si="29">IF(K102&gt;90,4,IF(AND(K102&gt;80,K102&lt;=90),3,IF(AND(K102&gt;=50,K102&lt;=80),2,IF(AND(K102&gt;=10,K102&lt;50),1,0))))</f>
        <v>4</v>
      </c>
      <c r="M102" s="197">
        <v>2</v>
      </c>
      <c r="N102" s="197">
        <v>2</v>
      </c>
      <c r="O102" s="197">
        <v>2</v>
      </c>
      <c r="P102" s="124">
        <f t="shared" ref="P102:P133" si="30">SUM(M102:O102)</f>
        <v>6</v>
      </c>
      <c r="Q102" s="80">
        <v>70</v>
      </c>
      <c r="R102" s="80">
        <v>70</v>
      </c>
      <c r="S102" s="140">
        <f t="shared" ref="S102:S133" si="31">ROUND(R102/Q102*100,0)</f>
        <v>100</v>
      </c>
      <c r="T102" s="138">
        <f t="shared" ref="T102:T133" si="32">IF(S102&gt;90,4,IF(AND(S102&gt;80,S102&lt;=90),3,IF(AND(S102&gt;=50,S102&lt;=80),2,IF(AND(S102&gt;=10,S102&lt;50),1,0))))</f>
        <v>4</v>
      </c>
      <c r="U102" s="196">
        <v>108</v>
      </c>
      <c r="V102" s="196">
        <v>100</v>
      </c>
      <c r="W102" s="124">
        <f t="shared" ref="W102:W133" si="33">IF(V102&gt;=90,2,IF(V102&gt;=80,1,0))</f>
        <v>2</v>
      </c>
      <c r="X102" s="198">
        <v>58</v>
      </c>
      <c r="Y102" s="198">
        <v>5</v>
      </c>
      <c r="Z102" s="128">
        <f t="shared" ref="Z102:Z130" si="34">F102+J102+L102+P102+T102+W102</f>
        <v>20</v>
      </c>
      <c r="AA102" s="128">
        <f t="shared" ref="AA102:AA133" si="35">ROUND(Z102/$Z$2*100,0)</f>
        <v>100</v>
      </c>
      <c r="AB102" s="199"/>
      <c r="AC102" s="199"/>
      <c r="AD102" s="199"/>
      <c r="AE102" s="199"/>
      <c r="AF102" s="199"/>
      <c r="AG102" s="199"/>
      <c r="AH102" s="199"/>
      <c r="AI102" s="199"/>
      <c r="AJ102" s="199"/>
      <c r="AK102" s="199"/>
      <c r="AL102" s="199"/>
      <c r="AM102" s="199"/>
      <c r="AN102" s="199"/>
      <c r="AO102" s="199"/>
      <c r="AP102" s="199"/>
      <c r="AQ102" s="199"/>
      <c r="AR102" s="199"/>
      <c r="AS102" s="199"/>
      <c r="AT102" s="199"/>
      <c r="AU102" s="199"/>
      <c r="AV102" s="199"/>
      <c r="AW102" s="199"/>
      <c r="AX102" s="199"/>
      <c r="AY102" s="199"/>
      <c r="AZ102" s="199"/>
      <c r="BA102" s="199"/>
      <c r="BB102" s="199"/>
      <c r="BC102" s="199"/>
      <c r="BD102" s="199"/>
      <c r="BE102" s="199"/>
      <c r="BF102" s="199"/>
      <c r="BG102" s="199"/>
      <c r="BH102" s="199"/>
      <c r="BI102" s="199"/>
      <c r="BJ102" s="199"/>
      <c r="BK102" s="199"/>
      <c r="BL102" s="199"/>
      <c r="BM102" s="199"/>
      <c r="BN102" s="199"/>
      <c r="BO102" s="199"/>
      <c r="BP102" s="199"/>
      <c r="BQ102" s="199"/>
      <c r="BR102" s="199"/>
      <c r="BS102" s="199"/>
      <c r="BT102" s="199"/>
      <c r="BU102" s="199"/>
      <c r="BV102" s="199"/>
      <c r="BW102" s="199"/>
      <c r="BX102" s="199"/>
      <c r="BY102" s="199"/>
      <c r="BZ102" s="199"/>
      <c r="CA102" s="199"/>
      <c r="CB102" s="199"/>
      <c r="CC102" s="199"/>
      <c r="CD102" s="199"/>
      <c r="CE102" s="199"/>
      <c r="CF102" s="199"/>
      <c r="CG102" s="199"/>
      <c r="CH102" s="199"/>
      <c r="CI102" s="199"/>
      <c r="CJ102" s="199"/>
      <c r="CK102" s="199"/>
      <c r="CL102" s="199"/>
      <c r="CM102" s="199"/>
      <c r="CN102" s="199"/>
      <c r="CO102" s="199"/>
      <c r="CP102" s="199"/>
      <c r="CQ102" s="199"/>
      <c r="CR102" s="199"/>
      <c r="CS102" s="199"/>
      <c r="CT102" s="199"/>
      <c r="CU102" s="199"/>
      <c r="CV102" s="199"/>
      <c r="CW102" s="199"/>
      <c r="CX102" s="199"/>
      <c r="CY102" s="199"/>
      <c r="CZ102" s="199"/>
      <c r="DA102" s="199"/>
      <c r="DB102" s="199"/>
      <c r="DC102" s="199"/>
      <c r="DD102" s="199"/>
      <c r="DE102" s="199"/>
      <c r="DF102" s="199"/>
      <c r="DG102" s="199"/>
      <c r="DH102" s="199"/>
      <c r="DI102" s="199"/>
      <c r="DJ102" s="199"/>
      <c r="DK102" s="199"/>
      <c r="DL102" s="199"/>
      <c r="DM102" s="199"/>
      <c r="DN102" s="199"/>
      <c r="DO102" s="199"/>
      <c r="DP102" s="199"/>
      <c r="DQ102" s="199"/>
      <c r="DR102" s="199"/>
      <c r="DS102" s="199"/>
      <c r="DT102" s="199"/>
      <c r="DU102" s="199"/>
      <c r="DV102" s="199"/>
      <c r="DW102" s="199"/>
      <c r="DX102" s="199"/>
      <c r="DY102" s="199"/>
      <c r="DZ102" s="199"/>
      <c r="EA102" s="199"/>
      <c r="EB102" s="199"/>
      <c r="EC102" s="199"/>
      <c r="ED102" s="199"/>
      <c r="EE102" s="199"/>
      <c r="EF102" s="199"/>
      <c r="EG102" s="199"/>
      <c r="EH102" s="199"/>
      <c r="EI102" s="199"/>
      <c r="EJ102" s="199"/>
      <c r="EK102" s="199"/>
      <c r="EL102" s="199"/>
      <c r="EM102" s="199"/>
      <c r="EN102" s="199"/>
      <c r="EO102" s="199"/>
      <c r="EP102" s="199"/>
      <c r="EQ102" s="199"/>
      <c r="ER102" s="199"/>
      <c r="ES102" s="199"/>
      <c r="ET102" s="199"/>
      <c r="EU102" s="199"/>
      <c r="EV102" s="199"/>
      <c r="EW102" s="199"/>
      <c r="EX102" s="199"/>
      <c r="EY102" s="199"/>
      <c r="EZ102" s="199"/>
    </row>
    <row r="103" spans="1:156" s="101" customFormat="1" ht="30" customHeight="1" x14ac:dyDescent="0.25">
      <c r="A103" s="146" t="s">
        <v>34</v>
      </c>
      <c r="B103" s="129">
        <v>101</v>
      </c>
      <c r="C103" s="167" t="s">
        <v>560</v>
      </c>
      <c r="D103" s="167" t="s">
        <v>367</v>
      </c>
      <c r="E103" s="195" t="s">
        <v>616</v>
      </c>
      <c r="F103" s="138">
        <f t="shared" si="27"/>
        <v>2</v>
      </c>
      <c r="G103" s="196">
        <v>277</v>
      </c>
      <c r="H103" s="196">
        <v>11</v>
      </c>
      <c r="I103" s="222">
        <v>11</v>
      </c>
      <c r="J103" s="138">
        <f t="shared" si="28"/>
        <v>2</v>
      </c>
      <c r="K103" s="125">
        <v>93.650793650793645</v>
      </c>
      <c r="L103" s="138">
        <f t="shared" si="29"/>
        <v>4</v>
      </c>
      <c r="M103" s="197">
        <v>2</v>
      </c>
      <c r="N103" s="197">
        <v>2</v>
      </c>
      <c r="O103" s="197">
        <v>2</v>
      </c>
      <c r="P103" s="124">
        <f t="shared" si="30"/>
        <v>6</v>
      </c>
      <c r="Q103" s="80">
        <v>271</v>
      </c>
      <c r="R103" s="80">
        <v>271</v>
      </c>
      <c r="S103" s="140">
        <f t="shared" si="31"/>
        <v>100</v>
      </c>
      <c r="T103" s="138">
        <f t="shared" si="32"/>
        <v>4</v>
      </c>
      <c r="U103" s="196">
        <v>339</v>
      </c>
      <c r="V103" s="196">
        <v>100</v>
      </c>
      <c r="W103" s="124">
        <f t="shared" si="33"/>
        <v>2</v>
      </c>
      <c r="X103" s="198">
        <v>234</v>
      </c>
      <c r="Y103" s="198">
        <v>106</v>
      </c>
      <c r="Z103" s="128">
        <f t="shared" si="34"/>
        <v>20</v>
      </c>
      <c r="AA103" s="128">
        <f t="shared" si="35"/>
        <v>100</v>
      </c>
      <c r="AB103" s="199"/>
      <c r="AC103" s="199"/>
      <c r="AD103" s="199"/>
      <c r="AE103" s="199"/>
      <c r="AF103" s="199"/>
      <c r="AG103" s="199"/>
      <c r="AH103" s="199"/>
      <c r="AI103" s="199"/>
      <c r="AJ103" s="199"/>
      <c r="AK103" s="199"/>
      <c r="AL103" s="199"/>
      <c r="AM103" s="199"/>
      <c r="AN103" s="199"/>
      <c r="AO103" s="199"/>
      <c r="AP103" s="199"/>
      <c r="AQ103" s="199"/>
      <c r="AR103" s="199"/>
      <c r="AS103" s="199"/>
      <c r="AT103" s="199"/>
      <c r="AU103" s="199"/>
      <c r="AV103" s="199"/>
      <c r="AW103" s="199"/>
      <c r="AX103" s="199"/>
      <c r="AY103" s="199"/>
      <c r="AZ103" s="199"/>
      <c r="BA103" s="199"/>
      <c r="BB103" s="199"/>
      <c r="BC103" s="199"/>
      <c r="BD103" s="199"/>
      <c r="BE103" s="199"/>
      <c r="BF103" s="199"/>
      <c r="BG103" s="199"/>
      <c r="BH103" s="199"/>
      <c r="BI103" s="199"/>
      <c r="BJ103" s="199"/>
      <c r="BK103" s="199"/>
      <c r="BL103" s="199"/>
      <c r="BM103" s="199"/>
      <c r="BN103" s="199"/>
      <c r="BO103" s="199"/>
      <c r="BP103" s="199"/>
      <c r="BQ103" s="199"/>
      <c r="BR103" s="199"/>
      <c r="BS103" s="199"/>
      <c r="BT103" s="199"/>
      <c r="BU103" s="199"/>
      <c r="BV103" s="199"/>
      <c r="BW103" s="199"/>
      <c r="BX103" s="199"/>
      <c r="BY103" s="199"/>
      <c r="BZ103" s="199"/>
      <c r="CA103" s="199"/>
      <c r="CB103" s="199"/>
      <c r="CC103" s="199"/>
      <c r="CD103" s="199"/>
      <c r="CE103" s="199"/>
      <c r="CF103" s="199"/>
      <c r="CG103" s="199"/>
      <c r="CH103" s="199"/>
      <c r="CI103" s="199"/>
      <c r="CJ103" s="199"/>
      <c r="CK103" s="199"/>
      <c r="CL103" s="199"/>
      <c r="CM103" s="199"/>
      <c r="CN103" s="199"/>
      <c r="CO103" s="199"/>
      <c r="CP103" s="199"/>
      <c r="CQ103" s="199"/>
      <c r="CR103" s="199"/>
      <c r="CS103" s="199"/>
      <c r="CT103" s="199"/>
      <c r="CU103" s="199"/>
      <c r="CV103" s="199"/>
      <c r="CW103" s="199"/>
      <c r="CX103" s="199"/>
      <c r="CY103" s="199"/>
      <c r="CZ103" s="199"/>
      <c r="DA103" s="199"/>
      <c r="DB103" s="199"/>
      <c r="DC103" s="199"/>
      <c r="DD103" s="199"/>
      <c r="DE103" s="199"/>
      <c r="DF103" s="199"/>
      <c r="DG103" s="199"/>
      <c r="DH103" s="199"/>
      <c r="DI103" s="199"/>
      <c r="DJ103" s="199"/>
      <c r="DK103" s="199"/>
      <c r="DL103" s="199"/>
      <c r="DM103" s="199"/>
      <c r="DN103" s="199"/>
      <c r="DO103" s="199"/>
      <c r="DP103" s="199"/>
      <c r="DQ103" s="199"/>
      <c r="DR103" s="199"/>
      <c r="DS103" s="199"/>
      <c r="DT103" s="199"/>
      <c r="DU103" s="199"/>
      <c r="DV103" s="199"/>
      <c r="DW103" s="199"/>
      <c r="DX103" s="199"/>
      <c r="DY103" s="199"/>
      <c r="DZ103" s="199"/>
      <c r="EA103" s="199"/>
      <c r="EB103" s="199"/>
      <c r="EC103" s="199"/>
      <c r="ED103" s="199"/>
      <c r="EE103" s="199"/>
      <c r="EF103" s="199"/>
      <c r="EG103" s="199"/>
      <c r="EH103" s="199"/>
      <c r="EI103" s="199"/>
      <c r="EJ103" s="199"/>
      <c r="EK103" s="199"/>
      <c r="EL103" s="199"/>
      <c r="EM103" s="199"/>
      <c r="EN103" s="199"/>
      <c r="EO103" s="199"/>
      <c r="EP103" s="199"/>
      <c r="EQ103" s="199"/>
      <c r="ER103" s="199"/>
      <c r="ES103" s="199"/>
      <c r="ET103" s="199"/>
      <c r="EU103" s="199"/>
      <c r="EV103" s="199"/>
      <c r="EW103" s="199"/>
      <c r="EX103" s="199"/>
      <c r="EY103" s="199"/>
      <c r="EZ103" s="199"/>
    </row>
    <row r="104" spans="1:156" s="101" customFormat="1" ht="30" customHeight="1" x14ac:dyDescent="0.25">
      <c r="A104" s="146" t="s">
        <v>34</v>
      </c>
      <c r="B104" s="129">
        <v>102</v>
      </c>
      <c r="C104" s="167" t="s">
        <v>534</v>
      </c>
      <c r="D104" s="167" t="s">
        <v>404</v>
      </c>
      <c r="E104" s="195" t="s">
        <v>616</v>
      </c>
      <c r="F104" s="138">
        <f t="shared" si="27"/>
        <v>2</v>
      </c>
      <c r="G104" s="196">
        <v>233</v>
      </c>
      <c r="H104" s="196">
        <v>11</v>
      </c>
      <c r="I104" s="222">
        <v>11</v>
      </c>
      <c r="J104" s="138">
        <f t="shared" si="28"/>
        <v>2</v>
      </c>
      <c r="K104" s="125">
        <v>96.825396825396822</v>
      </c>
      <c r="L104" s="138">
        <f t="shared" si="29"/>
        <v>4</v>
      </c>
      <c r="M104" s="197">
        <v>2</v>
      </c>
      <c r="N104" s="197">
        <v>2</v>
      </c>
      <c r="O104" s="197">
        <v>2</v>
      </c>
      <c r="P104" s="124">
        <f t="shared" si="30"/>
        <v>6</v>
      </c>
      <c r="Q104" s="80">
        <v>232</v>
      </c>
      <c r="R104" s="80">
        <v>217</v>
      </c>
      <c r="S104" s="140">
        <f t="shared" si="31"/>
        <v>94</v>
      </c>
      <c r="T104" s="138">
        <f t="shared" si="32"/>
        <v>4</v>
      </c>
      <c r="U104" s="196">
        <v>267</v>
      </c>
      <c r="V104" s="196">
        <v>100</v>
      </c>
      <c r="W104" s="124">
        <f t="shared" si="33"/>
        <v>2</v>
      </c>
      <c r="X104" s="198">
        <v>78</v>
      </c>
      <c r="Y104" s="198">
        <v>10</v>
      </c>
      <c r="Z104" s="128">
        <f t="shared" si="34"/>
        <v>20</v>
      </c>
      <c r="AA104" s="128">
        <f t="shared" si="35"/>
        <v>100</v>
      </c>
      <c r="AB104" s="199"/>
      <c r="AC104" s="199"/>
      <c r="AD104" s="199"/>
      <c r="AE104" s="199"/>
      <c r="AF104" s="199"/>
      <c r="AG104" s="199"/>
      <c r="AH104" s="199"/>
      <c r="AI104" s="199"/>
      <c r="AJ104" s="199"/>
      <c r="AK104" s="199"/>
      <c r="AL104" s="199"/>
      <c r="AM104" s="199"/>
      <c r="AN104" s="199"/>
      <c r="AO104" s="199"/>
      <c r="AP104" s="199"/>
      <c r="AQ104" s="199"/>
      <c r="AR104" s="199"/>
      <c r="AS104" s="199"/>
      <c r="AT104" s="199"/>
      <c r="AU104" s="199"/>
      <c r="AV104" s="199"/>
      <c r="AW104" s="199"/>
      <c r="AX104" s="199"/>
      <c r="AY104" s="199"/>
      <c r="AZ104" s="199"/>
      <c r="BA104" s="199"/>
      <c r="BB104" s="199"/>
      <c r="BC104" s="199"/>
      <c r="BD104" s="199"/>
      <c r="BE104" s="199"/>
      <c r="BF104" s="199"/>
      <c r="BG104" s="199"/>
      <c r="BH104" s="199"/>
      <c r="BI104" s="199"/>
      <c r="BJ104" s="199"/>
      <c r="BK104" s="199"/>
      <c r="BL104" s="199"/>
      <c r="BM104" s="199"/>
      <c r="BN104" s="199"/>
      <c r="BO104" s="199"/>
      <c r="BP104" s="199"/>
      <c r="BQ104" s="199"/>
      <c r="BR104" s="199"/>
      <c r="BS104" s="199"/>
      <c r="BT104" s="199"/>
      <c r="BU104" s="199"/>
      <c r="BV104" s="199"/>
      <c r="BW104" s="199"/>
      <c r="BX104" s="199"/>
      <c r="BY104" s="199"/>
      <c r="BZ104" s="199"/>
      <c r="CA104" s="199"/>
      <c r="CB104" s="199"/>
      <c r="CC104" s="199"/>
      <c r="CD104" s="199"/>
      <c r="CE104" s="199"/>
      <c r="CF104" s="199"/>
      <c r="CG104" s="199"/>
      <c r="CH104" s="199"/>
      <c r="CI104" s="199"/>
      <c r="CJ104" s="199"/>
      <c r="CK104" s="199"/>
      <c r="CL104" s="199"/>
      <c r="CM104" s="199"/>
      <c r="CN104" s="199"/>
      <c r="CO104" s="199"/>
      <c r="CP104" s="199"/>
      <c r="CQ104" s="199"/>
      <c r="CR104" s="199"/>
      <c r="CS104" s="199"/>
      <c r="CT104" s="199"/>
      <c r="CU104" s="199"/>
      <c r="CV104" s="199"/>
      <c r="CW104" s="199"/>
      <c r="CX104" s="199"/>
      <c r="CY104" s="199"/>
      <c r="CZ104" s="199"/>
      <c r="DA104" s="199"/>
      <c r="DB104" s="199"/>
      <c r="DC104" s="199"/>
      <c r="DD104" s="199"/>
      <c r="DE104" s="199"/>
      <c r="DF104" s="199"/>
      <c r="DG104" s="199"/>
      <c r="DH104" s="199"/>
      <c r="DI104" s="199"/>
      <c r="DJ104" s="199"/>
      <c r="DK104" s="199"/>
      <c r="DL104" s="199"/>
      <c r="DM104" s="199"/>
      <c r="DN104" s="199"/>
      <c r="DO104" s="199"/>
      <c r="DP104" s="199"/>
      <c r="DQ104" s="199"/>
      <c r="DR104" s="199"/>
      <c r="DS104" s="199"/>
      <c r="DT104" s="199"/>
      <c r="DU104" s="199"/>
      <c r="DV104" s="199"/>
      <c r="DW104" s="199"/>
      <c r="DX104" s="199"/>
      <c r="DY104" s="199"/>
      <c r="DZ104" s="199"/>
      <c r="EA104" s="199"/>
      <c r="EB104" s="199"/>
      <c r="EC104" s="199"/>
      <c r="ED104" s="199"/>
      <c r="EE104" s="199"/>
      <c r="EF104" s="199"/>
      <c r="EG104" s="199"/>
      <c r="EH104" s="199"/>
      <c r="EI104" s="199"/>
      <c r="EJ104" s="199"/>
      <c r="EK104" s="199"/>
      <c r="EL104" s="199"/>
      <c r="EM104" s="199"/>
      <c r="EN104" s="199"/>
      <c r="EO104" s="199"/>
      <c r="EP104" s="199"/>
      <c r="EQ104" s="199"/>
      <c r="ER104" s="199"/>
      <c r="ES104" s="199"/>
      <c r="ET104" s="199"/>
      <c r="EU104" s="199"/>
      <c r="EV104" s="199"/>
      <c r="EW104" s="199"/>
      <c r="EX104" s="199"/>
      <c r="EY104" s="199"/>
      <c r="EZ104" s="199"/>
    </row>
    <row r="105" spans="1:156" s="101" customFormat="1" ht="30" customHeight="1" x14ac:dyDescent="0.25">
      <c r="A105" s="146" t="s">
        <v>34</v>
      </c>
      <c r="B105" s="129">
        <v>103</v>
      </c>
      <c r="C105" s="167" t="s">
        <v>213</v>
      </c>
      <c r="D105" s="167" t="s">
        <v>362</v>
      </c>
      <c r="E105" s="195" t="s">
        <v>616</v>
      </c>
      <c r="F105" s="138">
        <f t="shared" si="27"/>
        <v>2</v>
      </c>
      <c r="G105" s="196">
        <v>82</v>
      </c>
      <c r="H105" s="196">
        <v>7</v>
      </c>
      <c r="I105" s="222">
        <v>7</v>
      </c>
      <c r="J105" s="138">
        <f t="shared" si="28"/>
        <v>2</v>
      </c>
      <c r="K105" s="125">
        <v>96.825396825396822</v>
      </c>
      <c r="L105" s="138">
        <f t="shared" si="29"/>
        <v>4</v>
      </c>
      <c r="M105" s="197">
        <v>2</v>
      </c>
      <c r="N105" s="197">
        <v>2</v>
      </c>
      <c r="O105" s="197">
        <v>2</v>
      </c>
      <c r="P105" s="124">
        <f t="shared" si="30"/>
        <v>6</v>
      </c>
      <c r="Q105" s="80">
        <v>81</v>
      </c>
      <c r="R105" s="80">
        <v>78</v>
      </c>
      <c r="S105" s="140">
        <f t="shared" si="31"/>
        <v>96</v>
      </c>
      <c r="T105" s="138">
        <f t="shared" si="32"/>
        <v>4</v>
      </c>
      <c r="U105" s="196">
        <v>103</v>
      </c>
      <c r="V105" s="196">
        <v>100</v>
      </c>
      <c r="W105" s="124">
        <f t="shared" si="33"/>
        <v>2</v>
      </c>
      <c r="X105" s="198">
        <v>60</v>
      </c>
      <c r="Y105" s="198">
        <v>17</v>
      </c>
      <c r="Z105" s="128">
        <f t="shared" si="34"/>
        <v>20</v>
      </c>
      <c r="AA105" s="128">
        <f t="shared" si="35"/>
        <v>100</v>
      </c>
      <c r="AB105" s="199"/>
      <c r="AC105" s="199"/>
      <c r="AD105" s="199"/>
      <c r="AE105" s="199"/>
      <c r="AF105" s="199"/>
      <c r="AG105" s="199"/>
      <c r="AH105" s="199"/>
      <c r="AI105" s="199"/>
      <c r="AJ105" s="199"/>
      <c r="AK105" s="199"/>
      <c r="AL105" s="199"/>
      <c r="AM105" s="199"/>
      <c r="AN105" s="199"/>
      <c r="AO105" s="199"/>
      <c r="AP105" s="199"/>
      <c r="AQ105" s="199"/>
      <c r="AR105" s="199"/>
      <c r="AS105" s="199"/>
      <c r="AT105" s="199"/>
      <c r="AU105" s="199"/>
      <c r="AV105" s="199"/>
      <c r="AW105" s="199"/>
      <c r="AX105" s="199"/>
      <c r="AY105" s="199"/>
      <c r="AZ105" s="199"/>
      <c r="BA105" s="199"/>
      <c r="BB105" s="199"/>
      <c r="BC105" s="199"/>
      <c r="BD105" s="199"/>
      <c r="BE105" s="199"/>
      <c r="BF105" s="199"/>
      <c r="BG105" s="199"/>
      <c r="BH105" s="199"/>
      <c r="BI105" s="199"/>
      <c r="BJ105" s="199"/>
      <c r="BK105" s="199"/>
      <c r="BL105" s="199"/>
      <c r="BM105" s="199"/>
      <c r="BN105" s="199"/>
      <c r="BO105" s="199"/>
      <c r="BP105" s="199"/>
      <c r="BQ105" s="199"/>
      <c r="BR105" s="199"/>
      <c r="BS105" s="199"/>
      <c r="BT105" s="199"/>
      <c r="BU105" s="199"/>
      <c r="BV105" s="199"/>
      <c r="BW105" s="199"/>
      <c r="BX105" s="199"/>
      <c r="BY105" s="199"/>
      <c r="BZ105" s="199"/>
      <c r="CA105" s="199"/>
      <c r="CB105" s="199"/>
      <c r="CC105" s="199"/>
      <c r="CD105" s="199"/>
      <c r="CE105" s="199"/>
      <c r="CF105" s="199"/>
      <c r="CG105" s="199"/>
      <c r="CH105" s="199"/>
      <c r="CI105" s="199"/>
      <c r="CJ105" s="199"/>
      <c r="CK105" s="199"/>
      <c r="CL105" s="199"/>
      <c r="CM105" s="199"/>
      <c r="CN105" s="199"/>
      <c r="CO105" s="199"/>
      <c r="CP105" s="199"/>
      <c r="CQ105" s="199"/>
      <c r="CR105" s="199"/>
      <c r="CS105" s="199"/>
      <c r="CT105" s="199"/>
      <c r="CU105" s="199"/>
      <c r="CV105" s="199"/>
      <c r="CW105" s="199"/>
      <c r="CX105" s="199"/>
      <c r="CY105" s="199"/>
      <c r="CZ105" s="199"/>
      <c r="DA105" s="199"/>
      <c r="DB105" s="199"/>
      <c r="DC105" s="199"/>
      <c r="DD105" s="199"/>
      <c r="DE105" s="199"/>
      <c r="DF105" s="199"/>
      <c r="DG105" s="199"/>
      <c r="DH105" s="199"/>
      <c r="DI105" s="199"/>
      <c r="DJ105" s="199"/>
      <c r="DK105" s="199"/>
      <c r="DL105" s="199"/>
      <c r="DM105" s="199"/>
      <c r="DN105" s="199"/>
      <c r="DO105" s="199"/>
      <c r="DP105" s="199"/>
      <c r="DQ105" s="199"/>
      <c r="DR105" s="199"/>
      <c r="DS105" s="199"/>
      <c r="DT105" s="199"/>
      <c r="DU105" s="199"/>
      <c r="DV105" s="199"/>
      <c r="DW105" s="199"/>
      <c r="DX105" s="199"/>
      <c r="DY105" s="199"/>
      <c r="DZ105" s="199"/>
      <c r="EA105" s="199"/>
      <c r="EB105" s="199"/>
      <c r="EC105" s="199"/>
      <c r="ED105" s="199"/>
      <c r="EE105" s="199"/>
      <c r="EF105" s="199"/>
      <c r="EG105" s="199"/>
      <c r="EH105" s="199"/>
      <c r="EI105" s="199"/>
      <c r="EJ105" s="199"/>
      <c r="EK105" s="199"/>
      <c r="EL105" s="199"/>
      <c r="EM105" s="199"/>
      <c r="EN105" s="199"/>
      <c r="EO105" s="199"/>
      <c r="EP105" s="199"/>
      <c r="EQ105" s="199"/>
      <c r="ER105" s="199"/>
      <c r="ES105" s="199"/>
      <c r="ET105" s="199"/>
      <c r="EU105" s="199"/>
      <c r="EV105" s="199"/>
      <c r="EW105" s="199"/>
      <c r="EX105" s="199"/>
      <c r="EY105" s="199"/>
      <c r="EZ105" s="199"/>
    </row>
    <row r="106" spans="1:156" s="101" customFormat="1" ht="30" customHeight="1" x14ac:dyDescent="0.25">
      <c r="A106" s="146" t="s">
        <v>34</v>
      </c>
      <c r="B106" s="129">
        <v>104</v>
      </c>
      <c r="C106" s="167" t="s">
        <v>558</v>
      </c>
      <c r="D106" s="167" t="s">
        <v>381</v>
      </c>
      <c r="E106" s="195" t="s">
        <v>616</v>
      </c>
      <c r="F106" s="138">
        <f t="shared" si="27"/>
        <v>2</v>
      </c>
      <c r="G106" s="196">
        <v>283</v>
      </c>
      <c r="H106" s="196">
        <v>12</v>
      </c>
      <c r="I106" s="222">
        <v>12</v>
      </c>
      <c r="J106" s="138">
        <f t="shared" si="28"/>
        <v>2</v>
      </c>
      <c r="K106" s="125">
        <v>93.650793650793645</v>
      </c>
      <c r="L106" s="138">
        <f t="shared" si="29"/>
        <v>4</v>
      </c>
      <c r="M106" s="197">
        <v>2</v>
      </c>
      <c r="N106" s="197">
        <v>2</v>
      </c>
      <c r="O106" s="197">
        <v>2</v>
      </c>
      <c r="P106" s="124">
        <f t="shared" si="30"/>
        <v>6</v>
      </c>
      <c r="Q106" s="80">
        <v>279</v>
      </c>
      <c r="R106" s="80">
        <v>275</v>
      </c>
      <c r="S106" s="140">
        <f t="shared" si="31"/>
        <v>99</v>
      </c>
      <c r="T106" s="138">
        <f t="shared" si="32"/>
        <v>4</v>
      </c>
      <c r="U106" s="196">
        <v>324</v>
      </c>
      <c r="V106" s="196">
        <v>99</v>
      </c>
      <c r="W106" s="124">
        <f t="shared" si="33"/>
        <v>2</v>
      </c>
      <c r="X106" s="198">
        <v>328</v>
      </c>
      <c r="Y106" s="198">
        <v>255</v>
      </c>
      <c r="Z106" s="128">
        <f t="shared" si="34"/>
        <v>20</v>
      </c>
      <c r="AA106" s="128">
        <f t="shared" si="35"/>
        <v>100</v>
      </c>
      <c r="AB106" s="199"/>
      <c r="AC106" s="199"/>
      <c r="AD106" s="199"/>
      <c r="AE106" s="199"/>
      <c r="AF106" s="199"/>
      <c r="AG106" s="199"/>
      <c r="AH106" s="199"/>
      <c r="AI106" s="199"/>
      <c r="AJ106" s="199"/>
      <c r="AK106" s="199"/>
      <c r="AL106" s="199"/>
      <c r="AM106" s="199"/>
      <c r="AN106" s="199"/>
      <c r="AO106" s="199"/>
      <c r="AP106" s="199"/>
      <c r="AQ106" s="199"/>
      <c r="AR106" s="199"/>
      <c r="AS106" s="199"/>
      <c r="AT106" s="199"/>
      <c r="AU106" s="199"/>
      <c r="AV106" s="199"/>
      <c r="AW106" s="199"/>
      <c r="AX106" s="199"/>
      <c r="AY106" s="199"/>
      <c r="AZ106" s="199"/>
      <c r="BA106" s="199"/>
      <c r="BB106" s="199"/>
      <c r="BC106" s="199"/>
      <c r="BD106" s="199"/>
      <c r="BE106" s="199"/>
      <c r="BF106" s="199"/>
      <c r="BG106" s="199"/>
      <c r="BH106" s="199"/>
      <c r="BI106" s="199"/>
      <c r="BJ106" s="199"/>
      <c r="BK106" s="199"/>
      <c r="BL106" s="199"/>
      <c r="BM106" s="199"/>
      <c r="BN106" s="199"/>
      <c r="BO106" s="199"/>
      <c r="BP106" s="199"/>
      <c r="BQ106" s="199"/>
      <c r="BR106" s="199"/>
      <c r="BS106" s="199"/>
      <c r="BT106" s="199"/>
      <c r="BU106" s="199"/>
      <c r="BV106" s="199"/>
      <c r="BW106" s="199"/>
      <c r="BX106" s="199"/>
      <c r="BY106" s="199"/>
      <c r="BZ106" s="199"/>
      <c r="CA106" s="199"/>
      <c r="CB106" s="199"/>
      <c r="CC106" s="199"/>
      <c r="CD106" s="199"/>
      <c r="CE106" s="199"/>
      <c r="CF106" s="199"/>
      <c r="CG106" s="199"/>
      <c r="CH106" s="199"/>
      <c r="CI106" s="199"/>
      <c r="CJ106" s="199"/>
      <c r="CK106" s="199"/>
      <c r="CL106" s="199"/>
      <c r="CM106" s="199"/>
      <c r="CN106" s="199"/>
      <c r="CO106" s="199"/>
      <c r="CP106" s="199"/>
      <c r="CQ106" s="199"/>
      <c r="CR106" s="199"/>
      <c r="CS106" s="199"/>
      <c r="CT106" s="199"/>
      <c r="CU106" s="199"/>
      <c r="CV106" s="199"/>
      <c r="CW106" s="199"/>
      <c r="CX106" s="199"/>
      <c r="CY106" s="199"/>
      <c r="CZ106" s="199"/>
      <c r="DA106" s="199"/>
      <c r="DB106" s="199"/>
      <c r="DC106" s="199"/>
      <c r="DD106" s="199"/>
      <c r="DE106" s="199"/>
      <c r="DF106" s="199"/>
      <c r="DG106" s="199"/>
      <c r="DH106" s="199"/>
      <c r="DI106" s="199"/>
      <c r="DJ106" s="199"/>
      <c r="DK106" s="199"/>
      <c r="DL106" s="199"/>
      <c r="DM106" s="199"/>
      <c r="DN106" s="199"/>
      <c r="DO106" s="199"/>
      <c r="DP106" s="199"/>
      <c r="DQ106" s="199"/>
      <c r="DR106" s="199"/>
      <c r="DS106" s="199"/>
      <c r="DT106" s="199"/>
      <c r="DU106" s="199"/>
      <c r="DV106" s="199"/>
      <c r="DW106" s="199"/>
      <c r="DX106" s="199"/>
      <c r="DY106" s="199"/>
      <c r="DZ106" s="199"/>
      <c r="EA106" s="199"/>
      <c r="EB106" s="199"/>
      <c r="EC106" s="199"/>
      <c r="ED106" s="199"/>
      <c r="EE106" s="199"/>
      <c r="EF106" s="199"/>
      <c r="EG106" s="199"/>
      <c r="EH106" s="199"/>
      <c r="EI106" s="199"/>
      <c r="EJ106" s="199"/>
      <c r="EK106" s="199"/>
      <c r="EL106" s="199"/>
      <c r="EM106" s="199"/>
      <c r="EN106" s="199"/>
      <c r="EO106" s="199"/>
      <c r="EP106" s="199"/>
      <c r="EQ106" s="199"/>
      <c r="ER106" s="199"/>
      <c r="ES106" s="199"/>
      <c r="ET106" s="199"/>
      <c r="EU106" s="199"/>
      <c r="EV106" s="199"/>
      <c r="EW106" s="199"/>
      <c r="EX106" s="199"/>
      <c r="EY106" s="199"/>
      <c r="EZ106" s="199"/>
    </row>
    <row r="107" spans="1:156" s="101" customFormat="1" ht="30" customHeight="1" x14ac:dyDescent="0.25">
      <c r="A107" s="146" t="s">
        <v>34</v>
      </c>
      <c r="B107" s="129">
        <v>105</v>
      </c>
      <c r="C107" s="167" t="s">
        <v>559</v>
      </c>
      <c r="D107" s="167" t="s">
        <v>390</v>
      </c>
      <c r="E107" s="195" t="s">
        <v>616</v>
      </c>
      <c r="F107" s="138">
        <f t="shared" si="27"/>
        <v>2</v>
      </c>
      <c r="G107" s="196">
        <v>292</v>
      </c>
      <c r="H107" s="196">
        <v>12</v>
      </c>
      <c r="I107" s="222">
        <v>12</v>
      </c>
      <c r="J107" s="138">
        <f t="shared" si="28"/>
        <v>2</v>
      </c>
      <c r="K107" s="125">
        <v>90.476190476190482</v>
      </c>
      <c r="L107" s="138">
        <f t="shared" si="29"/>
        <v>4</v>
      </c>
      <c r="M107" s="197">
        <v>2</v>
      </c>
      <c r="N107" s="197">
        <v>2</v>
      </c>
      <c r="O107" s="197">
        <v>2</v>
      </c>
      <c r="P107" s="124">
        <f t="shared" si="30"/>
        <v>6</v>
      </c>
      <c r="Q107" s="80">
        <v>286</v>
      </c>
      <c r="R107" s="80">
        <v>286</v>
      </c>
      <c r="S107" s="140">
        <f t="shared" si="31"/>
        <v>100</v>
      </c>
      <c r="T107" s="138">
        <f t="shared" si="32"/>
        <v>4</v>
      </c>
      <c r="U107" s="196">
        <v>325</v>
      </c>
      <c r="V107" s="196">
        <v>100</v>
      </c>
      <c r="W107" s="124">
        <f t="shared" si="33"/>
        <v>2</v>
      </c>
      <c r="X107" s="198">
        <v>411</v>
      </c>
      <c r="Y107" s="198">
        <v>184</v>
      </c>
      <c r="Z107" s="128">
        <f t="shared" si="34"/>
        <v>20</v>
      </c>
      <c r="AA107" s="128">
        <f t="shared" si="35"/>
        <v>100</v>
      </c>
      <c r="AB107" s="199"/>
      <c r="AC107" s="199"/>
      <c r="AD107" s="199"/>
      <c r="AE107" s="199"/>
      <c r="AF107" s="199"/>
      <c r="AG107" s="199"/>
      <c r="AH107" s="199"/>
      <c r="AI107" s="199"/>
      <c r="AJ107" s="199"/>
      <c r="AK107" s="199"/>
      <c r="AL107" s="199"/>
      <c r="AM107" s="199"/>
      <c r="AN107" s="199"/>
      <c r="AO107" s="199"/>
      <c r="AP107" s="199"/>
      <c r="AQ107" s="199"/>
      <c r="AR107" s="199"/>
      <c r="AS107" s="199"/>
      <c r="AT107" s="199"/>
      <c r="AU107" s="199"/>
      <c r="AV107" s="199"/>
      <c r="AW107" s="199"/>
      <c r="AX107" s="199"/>
      <c r="AY107" s="199"/>
      <c r="AZ107" s="199"/>
      <c r="BA107" s="199"/>
      <c r="BB107" s="199"/>
      <c r="BC107" s="199"/>
      <c r="BD107" s="199"/>
      <c r="BE107" s="199"/>
      <c r="BF107" s="199"/>
      <c r="BG107" s="199"/>
      <c r="BH107" s="199"/>
      <c r="BI107" s="199"/>
      <c r="BJ107" s="199"/>
      <c r="BK107" s="199"/>
      <c r="BL107" s="199"/>
      <c r="BM107" s="199"/>
      <c r="BN107" s="199"/>
      <c r="BO107" s="199"/>
      <c r="BP107" s="199"/>
      <c r="BQ107" s="199"/>
      <c r="BR107" s="199"/>
      <c r="BS107" s="199"/>
      <c r="BT107" s="199"/>
      <c r="BU107" s="199"/>
      <c r="BV107" s="199"/>
      <c r="BW107" s="199"/>
      <c r="BX107" s="199"/>
      <c r="BY107" s="199"/>
      <c r="BZ107" s="199"/>
      <c r="CA107" s="199"/>
      <c r="CB107" s="199"/>
      <c r="CC107" s="199"/>
      <c r="CD107" s="199"/>
      <c r="CE107" s="199"/>
      <c r="CF107" s="199"/>
      <c r="CG107" s="199"/>
      <c r="CH107" s="199"/>
      <c r="CI107" s="199"/>
      <c r="CJ107" s="199"/>
      <c r="CK107" s="199"/>
      <c r="CL107" s="199"/>
      <c r="CM107" s="199"/>
      <c r="CN107" s="199"/>
      <c r="CO107" s="199"/>
      <c r="CP107" s="199"/>
      <c r="CQ107" s="199"/>
      <c r="CR107" s="199"/>
      <c r="CS107" s="199"/>
      <c r="CT107" s="199"/>
      <c r="CU107" s="199"/>
      <c r="CV107" s="199"/>
      <c r="CW107" s="199"/>
      <c r="CX107" s="199"/>
      <c r="CY107" s="199"/>
      <c r="CZ107" s="199"/>
      <c r="DA107" s="199"/>
      <c r="DB107" s="199"/>
      <c r="DC107" s="199"/>
      <c r="DD107" s="199"/>
      <c r="DE107" s="199"/>
      <c r="DF107" s="199"/>
      <c r="DG107" s="199"/>
      <c r="DH107" s="199"/>
      <c r="DI107" s="199"/>
      <c r="DJ107" s="199"/>
      <c r="DK107" s="199"/>
      <c r="DL107" s="199"/>
      <c r="DM107" s="199"/>
      <c r="DN107" s="199"/>
      <c r="DO107" s="199"/>
      <c r="DP107" s="199"/>
      <c r="DQ107" s="199"/>
      <c r="DR107" s="199"/>
      <c r="DS107" s="199"/>
      <c r="DT107" s="199"/>
      <c r="DU107" s="199"/>
      <c r="DV107" s="199"/>
      <c r="DW107" s="199"/>
      <c r="DX107" s="199"/>
      <c r="DY107" s="199"/>
      <c r="DZ107" s="199"/>
      <c r="EA107" s="199"/>
      <c r="EB107" s="199"/>
      <c r="EC107" s="199"/>
      <c r="ED107" s="199"/>
      <c r="EE107" s="199"/>
      <c r="EF107" s="199"/>
      <c r="EG107" s="199"/>
      <c r="EH107" s="199"/>
      <c r="EI107" s="199"/>
      <c r="EJ107" s="199"/>
      <c r="EK107" s="199"/>
      <c r="EL107" s="199"/>
      <c r="EM107" s="199"/>
      <c r="EN107" s="199"/>
      <c r="EO107" s="199"/>
      <c r="EP107" s="199"/>
      <c r="EQ107" s="199"/>
      <c r="ER107" s="199"/>
      <c r="ES107" s="199"/>
      <c r="ET107" s="199"/>
      <c r="EU107" s="199"/>
      <c r="EV107" s="199"/>
      <c r="EW107" s="199"/>
      <c r="EX107" s="199"/>
      <c r="EY107" s="199"/>
      <c r="EZ107" s="199"/>
    </row>
    <row r="108" spans="1:156" s="101" customFormat="1" ht="30" customHeight="1" x14ac:dyDescent="0.25">
      <c r="A108" s="146" t="s">
        <v>34</v>
      </c>
      <c r="B108" s="129">
        <v>106</v>
      </c>
      <c r="C108" s="167" t="s">
        <v>217</v>
      </c>
      <c r="D108" s="167" t="s">
        <v>366</v>
      </c>
      <c r="E108" s="195" t="s">
        <v>616</v>
      </c>
      <c r="F108" s="138">
        <f t="shared" si="27"/>
        <v>2</v>
      </c>
      <c r="G108" s="196">
        <v>156</v>
      </c>
      <c r="H108" s="196">
        <v>7</v>
      </c>
      <c r="I108" s="222">
        <v>7</v>
      </c>
      <c r="J108" s="138">
        <f t="shared" si="28"/>
        <v>2</v>
      </c>
      <c r="K108" s="125">
        <v>92.063492063492063</v>
      </c>
      <c r="L108" s="138">
        <f t="shared" si="29"/>
        <v>4</v>
      </c>
      <c r="M108" s="197">
        <v>2</v>
      </c>
      <c r="N108" s="197">
        <v>2</v>
      </c>
      <c r="O108" s="197">
        <v>2</v>
      </c>
      <c r="P108" s="124">
        <f t="shared" si="30"/>
        <v>6</v>
      </c>
      <c r="Q108" s="80">
        <v>149</v>
      </c>
      <c r="R108" s="80">
        <v>146</v>
      </c>
      <c r="S108" s="140">
        <f t="shared" si="31"/>
        <v>98</v>
      </c>
      <c r="T108" s="138">
        <f t="shared" si="32"/>
        <v>4</v>
      </c>
      <c r="U108" s="196">
        <v>176</v>
      </c>
      <c r="V108" s="196">
        <v>99</v>
      </c>
      <c r="W108" s="124">
        <f t="shared" si="33"/>
        <v>2</v>
      </c>
      <c r="X108" s="198">
        <v>39</v>
      </c>
      <c r="Y108" s="198">
        <v>1</v>
      </c>
      <c r="Z108" s="128">
        <f t="shared" si="34"/>
        <v>20</v>
      </c>
      <c r="AA108" s="128">
        <f t="shared" si="35"/>
        <v>100</v>
      </c>
      <c r="AB108" s="199"/>
      <c r="AC108" s="199"/>
      <c r="AD108" s="199"/>
      <c r="AE108" s="199"/>
      <c r="AF108" s="199"/>
      <c r="AG108" s="199"/>
      <c r="AH108" s="199"/>
      <c r="AI108" s="199"/>
      <c r="AJ108" s="199"/>
      <c r="AK108" s="199"/>
      <c r="AL108" s="199"/>
      <c r="AM108" s="199"/>
      <c r="AN108" s="199"/>
      <c r="AO108" s="199"/>
      <c r="AP108" s="199"/>
      <c r="AQ108" s="199"/>
      <c r="AR108" s="199"/>
      <c r="AS108" s="199"/>
      <c r="AT108" s="199"/>
      <c r="AU108" s="199"/>
      <c r="AV108" s="199"/>
      <c r="AW108" s="199"/>
      <c r="AX108" s="199"/>
      <c r="AY108" s="199"/>
      <c r="AZ108" s="199"/>
      <c r="BA108" s="199"/>
      <c r="BB108" s="199"/>
      <c r="BC108" s="199"/>
      <c r="BD108" s="199"/>
      <c r="BE108" s="199"/>
      <c r="BF108" s="199"/>
      <c r="BG108" s="199"/>
      <c r="BH108" s="199"/>
      <c r="BI108" s="199"/>
      <c r="BJ108" s="199"/>
      <c r="BK108" s="199"/>
      <c r="BL108" s="199"/>
      <c r="BM108" s="199"/>
      <c r="BN108" s="199"/>
      <c r="BO108" s="199"/>
      <c r="BP108" s="199"/>
      <c r="BQ108" s="199"/>
      <c r="BR108" s="199"/>
      <c r="BS108" s="199"/>
      <c r="BT108" s="199"/>
      <c r="BU108" s="199"/>
      <c r="BV108" s="199"/>
      <c r="BW108" s="199"/>
      <c r="BX108" s="199"/>
      <c r="BY108" s="199"/>
      <c r="BZ108" s="199"/>
      <c r="CA108" s="199"/>
      <c r="CB108" s="199"/>
      <c r="CC108" s="199"/>
      <c r="CD108" s="199"/>
      <c r="CE108" s="199"/>
      <c r="CF108" s="199"/>
      <c r="CG108" s="199"/>
      <c r="CH108" s="199"/>
      <c r="CI108" s="199"/>
      <c r="CJ108" s="199"/>
      <c r="CK108" s="199"/>
      <c r="CL108" s="199"/>
      <c r="CM108" s="199"/>
      <c r="CN108" s="199"/>
      <c r="CO108" s="199"/>
      <c r="CP108" s="199"/>
      <c r="CQ108" s="199"/>
      <c r="CR108" s="199"/>
      <c r="CS108" s="199"/>
      <c r="CT108" s="199"/>
      <c r="CU108" s="199"/>
      <c r="CV108" s="199"/>
      <c r="CW108" s="199"/>
      <c r="CX108" s="199"/>
      <c r="CY108" s="199"/>
      <c r="CZ108" s="199"/>
      <c r="DA108" s="199"/>
      <c r="DB108" s="199"/>
      <c r="DC108" s="199"/>
      <c r="DD108" s="199"/>
      <c r="DE108" s="199"/>
      <c r="DF108" s="199"/>
      <c r="DG108" s="199"/>
      <c r="DH108" s="199"/>
      <c r="DI108" s="199"/>
      <c r="DJ108" s="199"/>
      <c r="DK108" s="199"/>
      <c r="DL108" s="199"/>
      <c r="DM108" s="199"/>
      <c r="DN108" s="199"/>
      <c r="DO108" s="199"/>
      <c r="DP108" s="199"/>
      <c r="DQ108" s="199"/>
      <c r="DR108" s="199"/>
      <c r="DS108" s="199"/>
      <c r="DT108" s="199"/>
      <c r="DU108" s="199"/>
      <c r="DV108" s="199"/>
      <c r="DW108" s="199"/>
      <c r="DX108" s="199"/>
      <c r="DY108" s="199"/>
      <c r="DZ108" s="199"/>
      <c r="EA108" s="199"/>
      <c r="EB108" s="199"/>
      <c r="EC108" s="199"/>
      <c r="ED108" s="199"/>
      <c r="EE108" s="199"/>
      <c r="EF108" s="199"/>
      <c r="EG108" s="199"/>
      <c r="EH108" s="199"/>
      <c r="EI108" s="199"/>
      <c r="EJ108" s="199"/>
      <c r="EK108" s="199"/>
      <c r="EL108" s="199"/>
      <c r="EM108" s="199"/>
      <c r="EN108" s="199"/>
      <c r="EO108" s="199"/>
      <c r="EP108" s="199"/>
      <c r="EQ108" s="199"/>
      <c r="ER108" s="199"/>
      <c r="ES108" s="199"/>
      <c r="ET108" s="199"/>
      <c r="EU108" s="199"/>
      <c r="EV108" s="199"/>
      <c r="EW108" s="199"/>
      <c r="EX108" s="199"/>
      <c r="EY108" s="199"/>
      <c r="EZ108" s="199"/>
    </row>
    <row r="109" spans="1:156" s="101" customFormat="1" ht="30" customHeight="1" x14ac:dyDescent="0.25">
      <c r="A109" s="146" t="s">
        <v>34</v>
      </c>
      <c r="B109" s="129">
        <v>107</v>
      </c>
      <c r="C109" s="167" t="s">
        <v>536</v>
      </c>
      <c r="D109" s="167" t="s">
        <v>356</v>
      </c>
      <c r="E109" s="195" t="s">
        <v>616</v>
      </c>
      <c r="F109" s="138">
        <f t="shared" si="27"/>
        <v>2</v>
      </c>
      <c r="G109" s="196">
        <v>223</v>
      </c>
      <c r="H109" s="196">
        <v>12</v>
      </c>
      <c r="I109" s="222">
        <v>12</v>
      </c>
      <c r="J109" s="138">
        <f t="shared" si="28"/>
        <v>2</v>
      </c>
      <c r="K109" s="125">
        <v>100</v>
      </c>
      <c r="L109" s="138">
        <f t="shared" si="29"/>
        <v>4</v>
      </c>
      <c r="M109" s="197">
        <v>2</v>
      </c>
      <c r="N109" s="197">
        <v>2</v>
      </c>
      <c r="O109" s="197">
        <v>2</v>
      </c>
      <c r="P109" s="124">
        <f t="shared" si="30"/>
        <v>6</v>
      </c>
      <c r="Q109" s="80">
        <v>221</v>
      </c>
      <c r="R109" s="80">
        <v>221</v>
      </c>
      <c r="S109" s="140">
        <f t="shared" si="31"/>
        <v>100</v>
      </c>
      <c r="T109" s="138">
        <f t="shared" si="32"/>
        <v>4</v>
      </c>
      <c r="U109" s="196">
        <v>239</v>
      </c>
      <c r="V109" s="196">
        <v>100</v>
      </c>
      <c r="W109" s="124">
        <f t="shared" si="33"/>
        <v>2</v>
      </c>
      <c r="X109" s="198">
        <v>147</v>
      </c>
      <c r="Y109" s="198">
        <v>25</v>
      </c>
      <c r="Z109" s="128">
        <f t="shared" si="34"/>
        <v>20</v>
      </c>
      <c r="AA109" s="128">
        <f t="shared" si="35"/>
        <v>100</v>
      </c>
      <c r="AB109" s="199"/>
      <c r="AC109" s="199"/>
      <c r="AD109" s="199"/>
      <c r="AE109" s="199"/>
      <c r="AF109" s="199"/>
      <c r="AG109" s="199"/>
      <c r="AH109" s="199"/>
      <c r="AI109" s="199"/>
      <c r="AJ109" s="199"/>
      <c r="AK109" s="199"/>
      <c r="AL109" s="199"/>
      <c r="AM109" s="199"/>
      <c r="AN109" s="199"/>
      <c r="AO109" s="199"/>
      <c r="AP109" s="199"/>
      <c r="AQ109" s="199"/>
      <c r="AR109" s="199"/>
      <c r="AS109" s="199"/>
      <c r="AT109" s="199"/>
      <c r="AU109" s="199"/>
      <c r="AV109" s="199"/>
      <c r="AW109" s="199"/>
      <c r="AX109" s="199"/>
      <c r="AY109" s="199"/>
      <c r="AZ109" s="199"/>
      <c r="BA109" s="199"/>
      <c r="BB109" s="199"/>
      <c r="BC109" s="199"/>
      <c r="BD109" s="199"/>
      <c r="BE109" s="199"/>
      <c r="BF109" s="199"/>
      <c r="BG109" s="199"/>
      <c r="BH109" s="199"/>
      <c r="BI109" s="199"/>
      <c r="BJ109" s="199"/>
      <c r="BK109" s="199"/>
      <c r="BL109" s="199"/>
      <c r="BM109" s="199"/>
      <c r="BN109" s="199"/>
      <c r="BO109" s="199"/>
      <c r="BP109" s="199"/>
      <c r="BQ109" s="199"/>
      <c r="BR109" s="199"/>
      <c r="BS109" s="199"/>
      <c r="BT109" s="199"/>
      <c r="BU109" s="199"/>
      <c r="BV109" s="199"/>
      <c r="BW109" s="199"/>
      <c r="BX109" s="199"/>
      <c r="BY109" s="199"/>
      <c r="BZ109" s="199"/>
      <c r="CA109" s="199"/>
      <c r="CB109" s="199"/>
      <c r="CC109" s="199"/>
      <c r="CD109" s="199"/>
      <c r="CE109" s="199"/>
      <c r="CF109" s="199"/>
      <c r="CG109" s="199"/>
      <c r="CH109" s="199"/>
      <c r="CI109" s="199"/>
      <c r="CJ109" s="199"/>
      <c r="CK109" s="199"/>
      <c r="CL109" s="199"/>
      <c r="CM109" s="199"/>
      <c r="CN109" s="199"/>
      <c r="CO109" s="199"/>
      <c r="CP109" s="199"/>
      <c r="CQ109" s="199"/>
      <c r="CR109" s="199"/>
      <c r="CS109" s="199"/>
      <c r="CT109" s="199"/>
      <c r="CU109" s="199"/>
      <c r="CV109" s="199"/>
      <c r="CW109" s="199"/>
      <c r="CX109" s="199"/>
      <c r="CY109" s="199"/>
      <c r="CZ109" s="199"/>
      <c r="DA109" s="199"/>
      <c r="DB109" s="199"/>
      <c r="DC109" s="199"/>
      <c r="DD109" s="199"/>
      <c r="DE109" s="199"/>
      <c r="DF109" s="199"/>
      <c r="DG109" s="199"/>
      <c r="DH109" s="199"/>
      <c r="DI109" s="199"/>
      <c r="DJ109" s="199"/>
      <c r="DK109" s="199"/>
      <c r="DL109" s="199"/>
      <c r="DM109" s="199"/>
      <c r="DN109" s="199"/>
      <c r="DO109" s="199"/>
      <c r="DP109" s="199"/>
      <c r="DQ109" s="199"/>
      <c r="DR109" s="199"/>
      <c r="DS109" s="199"/>
      <c r="DT109" s="199"/>
      <c r="DU109" s="199"/>
      <c r="DV109" s="199"/>
      <c r="DW109" s="199"/>
      <c r="DX109" s="199"/>
      <c r="DY109" s="199"/>
      <c r="DZ109" s="199"/>
      <c r="EA109" s="199"/>
      <c r="EB109" s="199"/>
      <c r="EC109" s="199"/>
      <c r="ED109" s="199"/>
      <c r="EE109" s="199"/>
      <c r="EF109" s="199"/>
      <c r="EG109" s="199"/>
      <c r="EH109" s="199"/>
      <c r="EI109" s="199"/>
      <c r="EJ109" s="199"/>
      <c r="EK109" s="199"/>
      <c r="EL109" s="199"/>
      <c r="EM109" s="199"/>
      <c r="EN109" s="199"/>
      <c r="EO109" s="199"/>
      <c r="EP109" s="199"/>
      <c r="EQ109" s="199"/>
      <c r="ER109" s="199"/>
      <c r="ES109" s="199"/>
      <c r="ET109" s="199"/>
      <c r="EU109" s="199"/>
      <c r="EV109" s="199"/>
      <c r="EW109" s="199"/>
      <c r="EX109" s="199"/>
      <c r="EY109" s="199"/>
      <c r="EZ109" s="199"/>
    </row>
    <row r="110" spans="1:156" s="101" customFormat="1" ht="30" customHeight="1" x14ac:dyDescent="0.25">
      <c r="A110" s="146" t="s">
        <v>34</v>
      </c>
      <c r="B110" s="129">
        <v>108</v>
      </c>
      <c r="C110" s="167" t="s">
        <v>538</v>
      </c>
      <c r="D110" s="167" t="s">
        <v>370</v>
      </c>
      <c r="E110" s="195" t="s">
        <v>616</v>
      </c>
      <c r="F110" s="138">
        <f t="shared" si="27"/>
        <v>2</v>
      </c>
      <c r="G110" s="196">
        <v>258</v>
      </c>
      <c r="H110" s="196">
        <v>12</v>
      </c>
      <c r="I110" s="222">
        <v>12</v>
      </c>
      <c r="J110" s="138">
        <f t="shared" si="28"/>
        <v>2</v>
      </c>
      <c r="K110" s="125">
        <v>100</v>
      </c>
      <c r="L110" s="138">
        <f t="shared" si="29"/>
        <v>4</v>
      </c>
      <c r="M110" s="197">
        <v>2</v>
      </c>
      <c r="N110" s="197">
        <v>2</v>
      </c>
      <c r="O110" s="197">
        <v>2</v>
      </c>
      <c r="P110" s="124">
        <f t="shared" si="30"/>
        <v>6</v>
      </c>
      <c r="Q110" s="80">
        <v>252</v>
      </c>
      <c r="R110" s="80">
        <v>252</v>
      </c>
      <c r="S110" s="140">
        <f t="shared" si="31"/>
        <v>100</v>
      </c>
      <c r="T110" s="138">
        <f t="shared" si="32"/>
        <v>4</v>
      </c>
      <c r="U110" s="196">
        <v>294</v>
      </c>
      <c r="V110" s="196">
        <v>100</v>
      </c>
      <c r="W110" s="124">
        <f t="shared" si="33"/>
        <v>2</v>
      </c>
      <c r="X110" s="198">
        <v>76</v>
      </c>
      <c r="Y110" s="198">
        <v>20</v>
      </c>
      <c r="Z110" s="128">
        <f t="shared" si="34"/>
        <v>20</v>
      </c>
      <c r="AA110" s="128">
        <f t="shared" si="35"/>
        <v>100</v>
      </c>
      <c r="AB110" s="199"/>
      <c r="AC110" s="199"/>
      <c r="AD110" s="199"/>
      <c r="AE110" s="199"/>
      <c r="AF110" s="199"/>
      <c r="AG110" s="199"/>
      <c r="AH110" s="199"/>
      <c r="AI110" s="199"/>
      <c r="AJ110" s="199"/>
      <c r="AK110" s="199"/>
      <c r="AL110" s="199"/>
      <c r="AM110" s="199"/>
      <c r="AN110" s="199"/>
      <c r="AO110" s="199"/>
      <c r="AP110" s="199"/>
      <c r="AQ110" s="199"/>
      <c r="AR110" s="199"/>
      <c r="AS110" s="199"/>
      <c r="AT110" s="199"/>
      <c r="AU110" s="199"/>
      <c r="AV110" s="199"/>
      <c r="AW110" s="199"/>
      <c r="AX110" s="199"/>
      <c r="AY110" s="199"/>
      <c r="AZ110" s="199"/>
      <c r="BA110" s="199"/>
      <c r="BB110" s="199"/>
      <c r="BC110" s="199"/>
      <c r="BD110" s="199"/>
      <c r="BE110" s="199"/>
      <c r="BF110" s="199"/>
      <c r="BG110" s="199"/>
      <c r="BH110" s="199"/>
      <c r="BI110" s="199"/>
      <c r="BJ110" s="199"/>
      <c r="BK110" s="199"/>
      <c r="BL110" s="199"/>
      <c r="BM110" s="199"/>
      <c r="BN110" s="199"/>
      <c r="BO110" s="199"/>
      <c r="BP110" s="199"/>
      <c r="BQ110" s="199"/>
      <c r="BR110" s="199"/>
      <c r="BS110" s="199"/>
      <c r="BT110" s="199"/>
      <c r="BU110" s="199"/>
      <c r="BV110" s="199"/>
      <c r="BW110" s="199"/>
      <c r="BX110" s="199"/>
      <c r="BY110" s="199"/>
      <c r="BZ110" s="199"/>
      <c r="CA110" s="199"/>
      <c r="CB110" s="199"/>
      <c r="CC110" s="199"/>
      <c r="CD110" s="199"/>
      <c r="CE110" s="199"/>
      <c r="CF110" s="199"/>
      <c r="CG110" s="199"/>
      <c r="CH110" s="199"/>
      <c r="CI110" s="199"/>
      <c r="CJ110" s="199"/>
      <c r="CK110" s="199"/>
      <c r="CL110" s="199"/>
      <c r="CM110" s="199"/>
      <c r="CN110" s="199"/>
      <c r="CO110" s="199"/>
      <c r="CP110" s="199"/>
      <c r="CQ110" s="199"/>
      <c r="CR110" s="199"/>
      <c r="CS110" s="199"/>
      <c r="CT110" s="199"/>
      <c r="CU110" s="199"/>
      <c r="CV110" s="199"/>
      <c r="CW110" s="199"/>
      <c r="CX110" s="199"/>
      <c r="CY110" s="199"/>
      <c r="CZ110" s="199"/>
      <c r="DA110" s="199"/>
      <c r="DB110" s="199"/>
      <c r="DC110" s="199"/>
      <c r="DD110" s="199"/>
      <c r="DE110" s="199"/>
      <c r="DF110" s="199"/>
      <c r="DG110" s="199"/>
      <c r="DH110" s="199"/>
      <c r="DI110" s="199"/>
      <c r="DJ110" s="199"/>
      <c r="DK110" s="199"/>
      <c r="DL110" s="199"/>
      <c r="DM110" s="199"/>
      <c r="DN110" s="199"/>
      <c r="DO110" s="199"/>
      <c r="DP110" s="199"/>
      <c r="DQ110" s="199"/>
      <c r="DR110" s="199"/>
      <c r="DS110" s="199"/>
      <c r="DT110" s="199"/>
      <c r="DU110" s="199"/>
      <c r="DV110" s="199"/>
      <c r="DW110" s="199"/>
      <c r="DX110" s="199"/>
      <c r="DY110" s="199"/>
      <c r="DZ110" s="199"/>
      <c r="EA110" s="199"/>
      <c r="EB110" s="199"/>
      <c r="EC110" s="199"/>
      <c r="ED110" s="199"/>
      <c r="EE110" s="199"/>
      <c r="EF110" s="199"/>
      <c r="EG110" s="199"/>
      <c r="EH110" s="199"/>
      <c r="EI110" s="199"/>
      <c r="EJ110" s="199"/>
      <c r="EK110" s="199"/>
      <c r="EL110" s="199"/>
      <c r="EM110" s="199"/>
      <c r="EN110" s="199"/>
      <c r="EO110" s="199"/>
      <c r="EP110" s="199"/>
      <c r="EQ110" s="199"/>
      <c r="ER110" s="199"/>
      <c r="ES110" s="199"/>
      <c r="ET110" s="199"/>
      <c r="EU110" s="199"/>
      <c r="EV110" s="199"/>
      <c r="EW110" s="199"/>
      <c r="EX110" s="199"/>
      <c r="EY110" s="199"/>
      <c r="EZ110" s="199"/>
    </row>
    <row r="111" spans="1:156" s="101" customFormat="1" ht="30" customHeight="1" x14ac:dyDescent="0.25">
      <c r="A111" s="146" t="s">
        <v>34</v>
      </c>
      <c r="B111" s="129">
        <v>109</v>
      </c>
      <c r="C111" s="167" t="s">
        <v>539</v>
      </c>
      <c r="D111" s="167" t="s">
        <v>399</v>
      </c>
      <c r="E111" s="195" t="s">
        <v>616</v>
      </c>
      <c r="F111" s="138">
        <f t="shared" si="27"/>
        <v>2</v>
      </c>
      <c r="G111" s="196">
        <v>153</v>
      </c>
      <c r="H111" s="196">
        <v>7</v>
      </c>
      <c r="I111" s="222">
        <v>7</v>
      </c>
      <c r="J111" s="138">
        <f t="shared" si="28"/>
        <v>2</v>
      </c>
      <c r="K111" s="125">
        <v>93.650793650793645</v>
      </c>
      <c r="L111" s="138">
        <f t="shared" si="29"/>
        <v>4</v>
      </c>
      <c r="M111" s="197">
        <v>2</v>
      </c>
      <c r="N111" s="197">
        <v>2</v>
      </c>
      <c r="O111" s="197">
        <v>2</v>
      </c>
      <c r="P111" s="124">
        <f t="shared" si="30"/>
        <v>6</v>
      </c>
      <c r="Q111" s="80">
        <v>148</v>
      </c>
      <c r="R111" s="80">
        <v>137</v>
      </c>
      <c r="S111" s="140">
        <f t="shared" si="31"/>
        <v>93</v>
      </c>
      <c r="T111" s="138">
        <f t="shared" si="32"/>
        <v>4</v>
      </c>
      <c r="U111" s="196">
        <v>179</v>
      </c>
      <c r="V111" s="196">
        <v>100</v>
      </c>
      <c r="W111" s="124">
        <f t="shared" si="33"/>
        <v>2</v>
      </c>
      <c r="X111" s="198">
        <v>55</v>
      </c>
      <c r="Y111" s="198">
        <v>8</v>
      </c>
      <c r="Z111" s="128">
        <f t="shared" si="34"/>
        <v>20</v>
      </c>
      <c r="AA111" s="128">
        <f t="shared" si="35"/>
        <v>100</v>
      </c>
      <c r="AB111" s="199"/>
      <c r="AC111" s="199"/>
      <c r="AD111" s="199"/>
      <c r="AE111" s="199"/>
      <c r="AF111" s="199"/>
      <c r="AG111" s="199"/>
      <c r="AH111" s="199"/>
      <c r="AI111" s="199"/>
      <c r="AJ111" s="199"/>
      <c r="AK111" s="199"/>
      <c r="AL111" s="199"/>
      <c r="AM111" s="199"/>
      <c r="AN111" s="199"/>
      <c r="AO111" s="199"/>
      <c r="AP111" s="199"/>
      <c r="AQ111" s="199"/>
      <c r="AR111" s="199"/>
      <c r="AS111" s="199"/>
      <c r="AT111" s="199"/>
      <c r="AU111" s="199"/>
      <c r="AV111" s="199"/>
      <c r="AW111" s="199"/>
      <c r="AX111" s="199"/>
      <c r="AY111" s="199"/>
      <c r="AZ111" s="199"/>
      <c r="BA111" s="199"/>
      <c r="BB111" s="199"/>
      <c r="BC111" s="199"/>
      <c r="BD111" s="199"/>
      <c r="BE111" s="199"/>
      <c r="BF111" s="199"/>
      <c r="BG111" s="199"/>
      <c r="BH111" s="199"/>
      <c r="BI111" s="199"/>
      <c r="BJ111" s="199"/>
      <c r="BK111" s="199"/>
      <c r="BL111" s="199"/>
      <c r="BM111" s="199"/>
      <c r="BN111" s="199"/>
      <c r="BO111" s="199"/>
      <c r="BP111" s="199"/>
      <c r="BQ111" s="199"/>
      <c r="BR111" s="199"/>
      <c r="BS111" s="199"/>
      <c r="BT111" s="199"/>
      <c r="BU111" s="199"/>
      <c r="BV111" s="199"/>
      <c r="BW111" s="199"/>
      <c r="BX111" s="199"/>
      <c r="BY111" s="199"/>
      <c r="BZ111" s="199"/>
      <c r="CA111" s="199"/>
      <c r="CB111" s="199"/>
      <c r="CC111" s="199"/>
      <c r="CD111" s="199"/>
      <c r="CE111" s="199"/>
      <c r="CF111" s="199"/>
      <c r="CG111" s="199"/>
      <c r="CH111" s="199"/>
      <c r="CI111" s="199"/>
      <c r="CJ111" s="199"/>
      <c r="CK111" s="199"/>
      <c r="CL111" s="199"/>
      <c r="CM111" s="199"/>
      <c r="CN111" s="199"/>
      <c r="CO111" s="199"/>
      <c r="CP111" s="199"/>
      <c r="CQ111" s="199"/>
      <c r="CR111" s="199"/>
      <c r="CS111" s="199"/>
      <c r="CT111" s="199"/>
      <c r="CU111" s="199"/>
      <c r="CV111" s="199"/>
      <c r="CW111" s="199"/>
      <c r="CX111" s="199"/>
      <c r="CY111" s="199"/>
      <c r="CZ111" s="199"/>
      <c r="DA111" s="199"/>
      <c r="DB111" s="199"/>
      <c r="DC111" s="199"/>
      <c r="DD111" s="199"/>
      <c r="DE111" s="199"/>
      <c r="DF111" s="199"/>
      <c r="DG111" s="199"/>
      <c r="DH111" s="199"/>
      <c r="DI111" s="199"/>
      <c r="DJ111" s="199"/>
      <c r="DK111" s="199"/>
      <c r="DL111" s="199"/>
      <c r="DM111" s="199"/>
      <c r="DN111" s="199"/>
      <c r="DO111" s="199"/>
      <c r="DP111" s="199"/>
      <c r="DQ111" s="199"/>
      <c r="DR111" s="199"/>
      <c r="DS111" s="199"/>
      <c r="DT111" s="199"/>
      <c r="DU111" s="199"/>
      <c r="DV111" s="199"/>
      <c r="DW111" s="199"/>
      <c r="DX111" s="199"/>
      <c r="DY111" s="199"/>
      <c r="DZ111" s="199"/>
      <c r="EA111" s="199"/>
      <c r="EB111" s="199"/>
      <c r="EC111" s="199"/>
      <c r="ED111" s="199"/>
      <c r="EE111" s="199"/>
      <c r="EF111" s="199"/>
      <c r="EG111" s="199"/>
      <c r="EH111" s="199"/>
      <c r="EI111" s="199"/>
      <c r="EJ111" s="199"/>
      <c r="EK111" s="199"/>
      <c r="EL111" s="199"/>
      <c r="EM111" s="199"/>
      <c r="EN111" s="199"/>
      <c r="EO111" s="199"/>
      <c r="EP111" s="199"/>
      <c r="EQ111" s="199"/>
      <c r="ER111" s="199"/>
      <c r="ES111" s="199"/>
      <c r="ET111" s="199"/>
      <c r="EU111" s="199"/>
      <c r="EV111" s="199"/>
      <c r="EW111" s="199"/>
      <c r="EX111" s="199"/>
      <c r="EY111" s="199"/>
      <c r="EZ111" s="199"/>
    </row>
    <row r="112" spans="1:156" s="101" customFormat="1" ht="30" customHeight="1" x14ac:dyDescent="0.25">
      <c r="A112" s="146" t="s">
        <v>34</v>
      </c>
      <c r="B112" s="129">
        <v>110</v>
      </c>
      <c r="C112" s="167" t="s">
        <v>205</v>
      </c>
      <c r="D112" s="167" t="s">
        <v>383</v>
      </c>
      <c r="E112" s="195" t="s">
        <v>616</v>
      </c>
      <c r="F112" s="138">
        <f t="shared" si="27"/>
        <v>2</v>
      </c>
      <c r="G112" s="196">
        <v>315</v>
      </c>
      <c r="H112" s="196">
        <v>12</v>
      </c>
      <c r="I112" s="222">
        <v>12</v>
      </c>
      <c r="J112" s="138">
        <f t="shared" si="28"/>
        <v>2</v>
      </c>
      <c r="K112" s="125">
        <v>96.825396825396822</v>
      </c>
      <c r="L112" s="138">
        <f t="shared" si="29"/>
        <v>4</v>
      </c>
      <c r="M112" s="197">
        <v>2</v>
      </c>
      <c r="N112" s="197">
        <v>2</v>
      </c>
      <c r="O112" s="197">
        <v>2</v>
      </c>
      <c r="P112" s="124">
        <f t="shared" si="30"/>
        <v>6</v>
      </c>
      <c r="Q112" s="80">
        <v>310</v>
      </c>
      <c r="R112" s="80">
        <v>310</v>
      </c>
      <c r="S112" s="140">
        <f t="shared" si="31"/>
        <v>100</v>
      </c>
      <c r="T112" s="138">
        <f t="shared" si="32"/>
        <v>4</v>
      </c>
      <c r="U112" s="196">
        <v>301</v>
      </c>
      <c r="V112" s="196">
        <v>100</v>
      </c>
      <c r="W112" s="124">
        <f t="shared" si="33"/>
        <v>2</v>
      </c>
      <c r="X112" s="198">
        <v>157</v>
      </c>
      <c r="Y112" s="198">
        <v>21</v>
      </c>
      <c r="Z112" s="128">
        <f t="shared" si="34"/>
        <v>20</v>
      </c>
      <c r="AA112" s="128">
        <f t="shared" si="35"/>
        <v>100</v>
      </c>
      <c r="AB112" s="78"/>
      <c r="AC112" s="78"/>
      <c r="AD112" s="199"/>
      <c r="AE112" s="78"/>
      <c r="AF112" s="78"/>
      <c r="AG112" s="78"/>
      <c r="AH112" s="78"/>
      <c r="AI112" s="78"/>
      <c r="AJ112" s="78"/>
      <c r="AK112" s="78"/>
      <c r="AL112" s="78"/>
      <c r="AM112" s="78"/>
      <c r="AN112" s="78"/>
      <c r="AO112" s="78"/>
      <c r="AP112" s="78"/>
      <c r="AQ112" s="78"/>
      <c r="AR112" s="78"/>
      <c r="AS112" s="78"/>
      <c r="AT112" s="78"/>
      <c r="AU112" s="78"/>
      <c r="AV112" s="78"/>
      <c r="AW112" s="78"/>
      <c r="AX112" s="78"/>
      <c r="AY112" s="78"/>
      <c r="AZ112" s="78"/>
      <c r="BA112" s="78"/>
      <c r="BB112" s="78"/>
      <c r="BC112" s="78"/>
      <c r="BD112" s="78"/>
      <c r="BE112" s="78"/>
      <c r="BF112" s="78"/>
      <c r="BG112" s="78"/>
      <c r="BH112" s="78"/>
      <c r="BI112" s="78"/>
      <c r="BJ112" s="78"/>
      <c r="BK112" s="78"/>
      <c r="BL112" s="78"/>
      <c r="BM112" s="78"/>
      <c r="BN112" s="78"/>
      <c r="BO112" s="78"/>
      <c r="BP112" s="78"/>
      <c r="BQ112" s="78"/>
      <c r="BR112" s="78"/>
      <c r="BS112" s="78"/>
      <c r="BT112" s="78"/>
      <c r="BU112" s="78"/>
      <c r="BV112" s="78"/>
      <c r="BW112" s="78"/>
      <c r="BX112" s="78"/>
      <c r="BY112" s="78"/>
      <c r="BZ112" s="78"/>
      <c r="CA112" s="78"/>
      <c r="CB112" s="78"/>
      <c r="CC112" s="78"/>
      <c r="CD112" s="78"/>
      <c r="CE112" s="78"/>
      <c r="CF112" s="78"/>
      <c r="CG112" s="78"/>
      <c r="CH112" s="78"/>
      <c r="CI112" s="78"/>
      <c r="CJ112" s="78"/>
      <c r="CK112" s="78"/>
      <c r="CL112" s="78"/>
      <c r="CM112" s="78"/>
      <c r="CN112" s="78"/>
      <c r="CO112" s="78"/>
      <c r="CP112" s="78"/>
      <c r="CQ112" s="78"/>
      <c r="CR112" s="78"/>
      <c r="CS112" s="78"/>
      <c r="CT112" s="78"/>
      <c r="CU112" s="78"/>
      <c r="CV112" s="78"/>
      <c r="CW112" s="78"/>
      <c r="CX112" s="78"/>
      <c r="CY112" s="78"/>
      <c r="CZ112" s="78"/>
      <c r="DA112" s="78"/>
      <c r="DB112" s="78"/>
      <c r="DC112" s="78"/>
      <c r="DD112" s="78"/>
      <c r="DE112" s="78"/>
      <c r="DF112" s="78"/>
      <c r="DG112" s="78"/>
      <c r="DH112" s="78"/>
      <c r="DI112" s="78"/>
      <c r="DJ112" s="78"/>
      <c r="DK112" s="78"/>
      <c r="DL112" s="78"/>
      <c r="DM112" s="78"/>
      <c r="DN112" s="78"/>
      <c r="DO112" s="78"/>
      <c r="DP112" s="78"/>
      <c r="DQ112" s="78"/>
      <c r="DR112" s="78"/>
      <c r="DS112" s="78"/>
      <c r="DT112" s="78"/>
      <c r="DU112" s="78"/>
      <c r="DV112" s="78"/>
      <c r="DW112" s="78"/>
      <c r="DX112" s="78"/>
      <c r="DY112" s="78"/>
      <c r="DZ112" s="78"/>
      <c r="EA112" s="78"/>
      <c r="EB112" s="78"/>
      <c r="EC112" s="78"/>
      <c r="ED112" s="78"/>
      <c r="EE112" s="78"/>
      <c r="EF112" s="78"/>
      <c r="EG112" s="78"/>
      <c r="EH112" s="78"/>
      <c r="EI112" s="78"/>
      <c r="EJ112" s="78"/>
      <c r="EK112" s="78"/>
      <c r="EL112" s="78"/>
      <c r="EM112" s="78"/>
      <c r="EN112" s="78"/>
      <c r="EO112" s="78"/>
      <c r="EP112" s="78"/>
      <c r="EQ112" s="78"/>
      <c r="ER112" s="78"/>
      <c r="ES112" s="78"/>
      <c r="ET112" s="78"/>
      <c r="EU112" s="78"/>
      <c r="EV112" s="78"/>
      <c r="EW112" s="78"/>
      <c r="EX112" s="78"/>
      <c r="EY112" s="78"/>
      <c r="EZ112" s="78"/>
    </row>
    <row r="113" spans="1:156" s="101" customFormat="1" ht="30" customHeight="1" x14ac:dyDescent="0.25">
      <c r="A113" s="146" t="s">
        <v>34</v>
      </c>
      <c r="B113" s="129">
        <v>111</v>
      </c>
      <c r="C113" s="167" t="s">
        <v>206</v>
      </c>
      <c r="D113" s="167" t="s">
        <v>400</v>
      </c>
      <c r="E113" s="195" t="s">
        <v>616</v>
      </c>
      <c r="F113" s="138">
        <f t="shared" si="27"/>
        <v>2</v>
      </c>
      <c r="G113" s="196">
        <v>267</v>
      </c>
      <c r="H113" s="196">
        <v>12</v>
      </c>
      <c r="I113" s="222">
        <v>12</v>
      </c>
      <c r="J113" s="138">
        <f t="shared" si="28"/>
        <v>2</v>
      </c>
      <c r="K113" s="125">
        <v>100</v>
      </c>
      <c r="L113" s="138">
        <f t="shared" si="29"/>
        <v>4</v>
      </c>
      <c r="M113" s="197">
        <v>2</v>
      </c>
      <c r="N113" s="197">
        <v>2</v>
      </c>
      <c r="O113" s="197">
        <v>2</v>
      </c>
      <c r="P113" s="124">
        <f t="shared" si="30"/>
        <v>6</v>
      </c>
      <c r="Q113" s="80">
        <v>264</v>
      </c>
      <c r="R113" s="80">
        <v>263</v>
      </c>
      <c r="S113" s="140">
        <f t="shared" si="31"/>
        <v>100</v>
      </c>
      <c r="T113" s="138">
        <f t="shared" si="32"/>
        <v>4</v>
      </c>
      <c r="U113" s="196">
        <v>259</v>
      </c>
      <c r="V113" s="196">
        <v>100</v>
      </c>
      <c r="W113" s="124">
        <f t="shared" si="33"/>
        <v>2</v>
      </c>
      <c r="X113" s="198">
        <v>85</v>
      </c>
      <c r="Y113" s="198">
        <v>27</v>
      </c>
      <c r="Z113" s="128">
        <f t="shared" si="34"/>
        <v>20</v>
      </c>
      <c r="AA113" s="128">
        <f t="shared" si="35"/>
        <v>100</v>
      </c>
      <c r="AB113" s="199"/>
      <c r="AC113" s="199"/>
      <c r="AD113" s="199"/>
      <c r="AE113" s="199"/>
      <c r="AF113" s="199"/>
      <c r="AG113" s="199"/>
      <c r="AH113" s="199"/>
      <c r="AI113" s="199"/>
      <c r="AJ113" s="199"/>
      <c r="AK113" s="199"/>
      <c r="AL113" s="199"/>
      <c r="AM113" s="199"/>
      <c r="AN113" s="199"/>
      <c r="AO113" s="199"/>
      <c r="AP113" s="199"/>
      <c r="AQ113" s="199"/>
      <c r="AR113" s="199"/>
      <c r="AS113" s="199"/>
      <c r="AT113" s="199"/>
      <c r="AU113" s="199"/>
      <c r="AV113" s="199"/>
      <c r="AW113" s="199"/>
      <c r="AX113" s="199"/>
      <c r="AY113" s="199"/>
      <c r="AZ113" s="199"/>
      <c r="BA113" s="199"/>
      <c r="BB113" s="199"/>
      <c r="BC113" s="199"/>
      <c r="BD113" s="199"/>
      <c r="BE113" s="199"/>
      <c r="BF113" s="199"/>
      <c r="BG113" s="199"/>
      <c r="BH113" s="199"/>
      <c r="BI113" s="199"/>
      <c r="BJ113" s="199"/>
      <c r="BK113" s="199"/>
      <c r="BL113" s="199"/>
      <c r="BM113" s="199"/>
      <c r="BN113" s="199"/>
      <c r="BO113" s="199"/>
      <c r="BP113" s="199"/>
      <c r="BQ113" s="199"/>
      <c r="BR113" s="199"/>
      <c r="BS113" s="199"/>
      <c r="BT113" s="199"/>
      <c r="BU113" s="199"/>
      <c r="BV113" s="199"/>
      <c r="BW113" s="199"/>
      <c r="BX113" s="199"/>
      <c r="BY113" s="199"/>
      <c r="BZ113" s="199"/>
      <c r="CA113" s="199"/>
      <c r="CB113" s="199"/>
      <c r="CC113" s="199"/>
      <c r="CD113" s="199"/>
      <c r="CE113" s="199"/>
      <c r="CF113" s="199"/>
      <c r="CG113" s="199"/>
      <c r="CH113" s="199"/>
      <c r="CI113" s="199"/>
      <c r="CJ113" s="199"/>
      <c r="CK113" s="199"/>
      <c r="CL113" s="199"/>
      <c r="CM113" s="199"/>
      <c r="CN113" s="199"/>
      <c r="CO113" s="199"/>
      <c r="CP113" s="199"/>
      <c r="CQ113" s="199"/>
      <c r="CR113" s="199"/>
      <c r="CS113" s="199"/>
      <c r="CT113" s="199"/>
      <c r="CU113" s="199"/>
      <c r="CV113" s="199"/>
      <c r="CW113" s="199"/>
      <c r="CX113" s="199"/>
      <c r="CY113" s="199"/>
      <c r="CZ113" s="199"/>
      <c r="DA113" s="199"/>
      <c r="DB113" s="199"/>
      <c r="DC113" s="199"/>
      <c r="DD113" s="199"/>
      <c r="DE113" s="199"/>
      <c r="DF113" s="199"/>
      <c r="DG113" s="199"/>
      <c r="DH113" s="199"/>
      <c r="DI113" s="199"/>
      <c r="DJ113" s="199"/>
      <c r="DK113" s="199"/>
      <c r="DL113" s="199"/>
      <c r="DM113" s="199"/>
      <c r="DN113" s="199"/>
      <c r="DO113" s="199"/>
      <c r="DP113" s="199"/>
      <c r="DQ113" s="199"/>
      <c r="DR113" s="199"/>
      <c r="DS113" s="199"/>
      <c r="DT113" s="199"/>
      <c r="DU113" s="199"/>
      <c r="DV113" s="199"/>
      <c r="DW113" s="199"/>
      <c r="DX113" s="199"/>
      <c r="DY113" s="199"/>
      <c r="DZ113" s="199"/>
      <c r="EA113" s="199"/>
      <c r="EB113" s="199"/>
      <c r="EC113" s="199"/>
      <c r="ED113" s="199"/>
      <c r="EE113" s="199"/>
      <c r="EF113" s="199"/>
      <c r="EG113" s="199"/>
      <c r="EH113" s="199"/>
      <c r="EI113" s="199"/>
      <c r="EJ113" s="199"/>
      <c r="EK113" s="199"/>
      <c r="EL113" s="199"/>
      <c r="EM113" s="199"/>
      <c r="EN113" s="199"/>
      <c r="EO113" s="199"/>
      <c r="EP113" s="199"/>
      <c r="EQ113" s="199"/>
      <c r="ER113" s="199"/>
      <c r="ES113" s="199"/>
      <c r="ET113" s="199"/>
      <c r="EU113" s="199"/>
      <c r="EV113" s="199"/>
      <c r="EW113" s="199"/>
      <c r="EX113" s="199"/>
      <c r="EY113" s="199"/>
      <c r="EZ113" s="199"/>
    </row>
    <row r="114" spans="1:156" s="101" customFormat="1" ht="30" customHeight="1" x14ac:dyDescent="0.25">
      <c r="A114" s="146" t="s">
        <v>34</v>
      </c>
      <c r="B114" s="129">
        <v>112</v>
      </c>
      <c r="C114" s="167" t="s">
        <v>540</v>
      </c>
      <c r="D114" s="167" t="s">
        <v>379</v>
      </c>
      <c r="E114" s="195" t="s">
        <v>616</v>
      </c>
      <c r="F114" s="138">
        <f t="shared" si="27"/>
        <v>2</v>
      </c>
      <c r="G114" s="196">
        <v>222</v>
      </c>
      <c r="H114" s="196">
        <v>11</v>
      </c>
      <c r="I114" s="222">
        <v>11</v>
      </c>
      <c r="J114" s="138">
        <f t="shared" si="28"/>
        <v>2</v>
      </c>
      <c r="K114" s="125">
        <v>98.412698412698404</v>
      </c>
      <c r="L114" s="138">
        <f t="shared" si="29"/>
        <v>4</v>
      </c>
      <c r="M114" s="197">
        <v>2</v>
      </c>
      <c r="N114" s="197">
        <v>2</v>
      </c>
      <c r="O114" s="197">
        <v>2</v>
      </c>
      <c r="P114" s="124">
        <f t="shared" si="30"/>
        <v>6</v>
      </c>
      <c r="Q114" s="80">
        <v>219</v>
      </c>
      <c r="R114" s="80">
        <v>218</v>
      </c>
      <c r="S114" s="140">
        <f t="shared" si="31"/>
        <v>100</v>
      </c>
      <c r="T114" s="138">
        <f t="shared" si="32"/>
        <v>4</v>
      </c>
      <c r="U114" s="196">
        <v>389</v>
      </c>
      <c r="V114" s="196">
        <v>100</v>
      </c>
      <c r="W114" s="124">
        <f t="shared" si="33"/>
        <v>2</v>
      </c>
      <c r="X114" s="198">
        <v>67</v>
      </c>
      <c r="Y114" s="198">
        <v>24</v>
      </c>
      <c r="Z114" s="128">
        <f t="shared" si="34"/>
        <v>20</v>
      </c>
      <c r="AA114" s="128">
        <f t="shared" si="35"/>
        <v>100</v>
      </c>
      <c r="AB114" s="199"/>
      <c r="AC114" s="199"/>
      <c r="AD114" s="199"/>
      <c r="AE114" s="199"/>
      <c r="AF114" s="199"/>
      <c r="AG114" s="199"/>
      <c r="AH114" s="199"/>
      <c r="AI114" s="199"/>
      <c r="AJ114" s="199"/>
      <c r="AK114" s="199"/>
      <c r="AL114" s="199"/>
      <c r="AM114" s="199"/>
      <c r="AN114" s="199"/>
      <c r="AO114" s="199"/>
      <c r="AP114" s="199"/>
      <c r="AQ114" s="199"/>
      <c r="AR114" s="199"/>
      <c r="AS114" s="199"/>
      <c r="AT114" s="199"/>
      <c r="AU114" s="199"/>
      <c r="AV114" s="199"/>
      <c r="AW114" s="199"/>
      <c r="AX114" s="199"/>
      <c r="AY114" s="199"/>
      <c r="AZ114" s="199"/>
      <c r="BA114" s="199"/>
      <c r="BB114" s="199"/>
      <c r="BC114" s="199"/>
      <c r="BD114" s="199"/>
      <c r="BE114" s="199"/>
      <c r="BF114" s="199"/>
      <c r="BG114" s="199"/>
      <c r="BH114" s="199"/>
      <c r="BI114" s="199"/>
      <c r="BJ114" s="199"/>
      <c r="BK114" s="199"/>
      <c r="BL114" s="199"/>
      <c r="BM114" s="199"/>
      <c r="BN114" s="199"/>
      <c r="BO114" s="199"/>
      <c r="BP114" s="199"/>
      <c r="BQ114" s="199"/>
      <c r="BR114" s="199"/>
      <c r="BS114" s="199"/>
      <c r="BT114" s="199"/>
      <c r="BU114" s="199"/>
      <c r="BV114" s="199"/>
      <c r="BW114" s="199"/>
      <c r="BX114" s="199"/>
      <c r="BY114" s="199"/>
      <c r="BZ114" s="199"/>
      <c r="CA114" s="199"/>
      <c r="CB114" s="199"/>
      <c r="CC114" s="199"/>
      <c r="CD114" s="199"/>
      <c r="CE114" s="199"/>
      <c r="CF114" s="199"/>
      <c r="CG114" s="199"/>
      <c r="CH114" s="199"/>
      <c r="CI114" s="199"/>
      <c r="CJ114" s="199"/>
      <c r="CK114" s="199"/>
      <c r="CL114" s="199"/>
      <c r="CM114" s="199"/>
      <c r="CN114" s="199"/>
      <c r="CO114" s="199"/>
      <c r="CP114" s="199"/>
      <c r="CQ114" s="199"/>
      <c r="CR114" s="199"/>
      <c r="CS114" s="199"/>
      <c r="CT114" s="199"/>
      <c r="CU114" s="199"/>
      <c r="CV114" s="199"/>
      <c r="CW114" s="199"/>
      <c r="CX114" s="199"/>
      <c r="CY114" s="199"/>
      <c r="CZ114" s="199"/>
      <c r="DA114" s="199"/>
      <c r="DB114" s="199"/>
      <c r="DC114" s="199"/>
      <c r="DD114" s="199"/>
      <c r="DE114" s="199"/>
      <c r="DF114" s="199"/>
      <c r="DG114" s="199"/>
      <c r="DH114" s="199"/>
      <c r="DI114" s="199"/>
      <c r="DJ114" s="199"/>
      <c r="DK114" s="199"/>
      <c r="DL114" s="199"/>
      <c r="DM114" s="199"/>
      <c r="DN114" s="199"/>
      <c r="DO114" s="199"/>
      <c r="DP114" s="199"/>
      <c r="DQ114" s="199"/>
      <c r="DR114" s="199"/>
      <c r="DS114" s="199"/>
      <c r="DT114" s="199"/>
      <c r="DU114" s="199"/>
      <c r="DV114" s="199"/>
      <c r="DW114" s="199"/>
      <c r="DX114" s="199"/>
      <c r="DY114" s="199"/>
      <c r="DZ114" s="199"/>
      <c r="EA114" s="199"/>
      <c r="EB114" s="199"/>
      <c r="EC114" s="199"/>
      <c r="ED114" s="199"/>
      <c r="EE114" s="199"/>
      <c r="EF114" s="199"/>
      <c r="EG114" s="199"/>
      <c r="EH114" s="199"/>
      <c r="EI114" s="199"/>
      <c r="EJ114" s="199"/>
      <c r="EK114" s="199"/>
      <c r="EL114" s="199"/>
      <c r="EM114" s="199"/>
      <c r="EN114" s="199"/>
      <c r="EO114" s="199"/>
      <c r="EP114" s="199"/>
      <c r="EQ114" s="199"/>
      <c r="ER114" s="199"/>
      <c r="ES114" s="199"/>
      <c r="ET114" s="199"/>
      <c r="EU114" s="199"/>
      <c r="EV114" s="199"/>
      <c r="EW114" s="199"/>
      <c r="EX114" s="199"/>
      <c r="EY114" s="199"/>
      <c r="EZ114" s="199"/>
    </row>
    <row r="115" spans="1:156" s="101" customFormat="1" ht="30" customHeight="1" x14ac:dyDescent="0.25">
      <c r="A115" s="146" t="s">
        <v>34</v>
      </c>
      <c r="B115" s="129">
        <v>113</v>
      </c>
      <c r="C115" s="167" t="s">
        <v>541</v>
      </c>
      <c r="D115" s="167" t="s">
        <v>396</v>
      </c>
      <c r="E115" s="195" t="s">
        <v>616</v>
      </c>
      <c r="F115" s="138">
        <f t="shared" si="27"/>
        <v>2</v>
      </c>
      <c r="G115" s="196">
        <v>236</v>
      </c>
      <c r="H115" s="196">
        <v>12</v>
      </c>
      <c r="I115" s="222">
        <v>12</v>
      </c>
      <c r="J115" s="138">
        <f t="shared" si="28"/>
        <v>2</v>
      </c>
      <c r="K115" s="125">
        <v>98.412698412698404</v>
      </c>
      <c r="L115" s="138">
        <f t="shared" si="29"/>
        <v>4</v>
      </c>
      <c r="M115" s="197">
        <v>2</v>
      </c>
      <c r="N115" s="197">
        <v>2</v>
      </c>
      <c r="O115" s="197">
        <v>2</v>
      </c>
      <c r="P115" s="124">
        <f t="shared" si="30"/>
        <v>6</v>
      </c>
      <c r="Q115" s="80">
        <v>224</v>
      </c>
      <c r="R115" s="80">
        <v>224</v>
      </c>
      <c r="S115" s="140">
        <f t="shared" si="31"/>
        <v>100</v>
      </c>
      <c r="T115" s="138">
        <f t="shared" si="32"/>
        <v>4</v>
      </c>
      <c r="U115" s="196">
        <v>241</v>
      </c>
      <c r="V115" s="196">
        <v>100</v>
      </c>
      <c r="W115" s="124">
        <f t="shared" si="33"/>
        <v>2</v>
      </c>
      <c r="X115" s="198">
        <v>503</v>
      </c>
      <c r="Y115" s="198">
        <v>87</v>
      </c>
      <c r="Z115" s="128">
        <f t="shared" si="34"/>
        <v>20</v>
      </c>
      <c r="AA115" s="128">
        <f t="shared" si="35"/>
        <v>100</v>
      </c>
      <c r="AB115" s="199"/>
      <c r="AC115" s="199"/>
      <c r="AD115" s="199"/>
      <c r="AE115" s="199"/>
      <c r="AF115" s="199"/>
      <c r="AG115" s="199"/>
      <c r="AH115" s="199"/>
      <c r="AI115" s="199"/>
      <c r="AJ115" s="199"/>
      <c r="AK115" s="199"/>
      <c r="AL115" s="199"/>
      <c r="AM115" s="199"/>
      <c r="AN115" s="199"/>
      <c r="AO115" s="199"/>
      <c r="AP115" s="199"/>
      <c r="AQ115" s="199"/>
      <c r="AR115" s="199"/>
      <c r="AS115" s="199"/>
      <c r="AT115" s="199"/>
      <c r="AU115" s="199"/>
      <c r="AV115" s="199"/>
      <c r="AW115" s="199"/>
      <c r="AX115" s="199"/>
      <c r="AY115" s="199"/>
      <c r="AZ115" s="199"/>
      <c r="BA115" s="199"/>
      <c r="BB115" s="199"/>
      <c r="BC115" s="199"/>
      <c r="BD115" s="199"/>
      <c r="BE115" s="199"/>
      <c r="BF115" s="199"/>
      <c r="BG115" s="199"/>
      <c r="BH115" s="199"/>
      <c r="BI115" s="199"/>
      <c r="BJ115" s="199"/>
      <c r="BK115" s="199"/>
      <c r="BL115" s="199"/>
      <c r="BM115" s="199"/>
      <c r="BN115" s="199"/>
      <c r="BO115" s="199"/>
      <c r="BP115" s="199"/>
      <c r="BQ115" s="199"/>
      <c r="BR115" s="199"/>
      <c r="BS115" s="199"/>
      <c r="BT115" s="199"/>
      <c r="BU115" s="199"/>
      <c r="BV115" s="199"/>
      <c r="BW115" s="199"/>
      <c r="BX115" s="199"/>
      <c r="BY115" s="199"/>
      <c r="BZ115" s="199"/>
      <c r="CA115" s="199"/>
      <c r="CB115" s="199"/>
      <c r="CC115" s="199"/>
      <c r="CD115" s="199"/>
      <c r="CE115" s="199"/>
      <c r="CF115" s="199"/>
      <c r="CG115" s="199"/>
      <c r="CH115" s="199"/>
      <c r="CI115" s="199"/>
      <c r="CJ115" s="199"/>
      <c r="CK115" s="199"/>
      <c r="CL115" s="199"/>
      <c r="CM115" s="199"/>
      <c r="CN115" s="199"/>
      <c r="CO115" s="199"/>
      <c r="CP115" s="199"/>
      <c r="CQ115" s="199"/>
      <c r="CR115" s="199"/>
      <c r="CS115" s="199"/>
      <c r="CT115" s="199"/>
      <c r="CU115" s="199"/>
      <c r="CV115" s="199"/>
      <c r="CW115" s="199"/>
      <c r="CX115" s="199"/>
      <c r="CY115" s="199"/>
      <c r="CZ115" s="199"/>
      <c r="DA115" s="199"/>
      <c r="DB115" s="199"/>
      <c r="DC115" s="199"/>
      <c r="DD115" s="199"/>
      <c r="DE115" s="199"/>
      <c r="DF115" s="199"/>
      <c r="DG115" s="199"/>
      <c r="DH115" s="199"/>
      <c r="DI115" s="199"/>
      <c r="DJ115" s="199"/>
      <c r="DK115" s="199"/>
      <c r="DL115" s="199"/>
      <c r="DM115" s="199"/>
      <c r="DN115" s="199"/>
      <c r="DO115" s="199"/>
      <c r="DP115" s="199"/>
      <c r="DQ115" s="199"/>
      <c r="DR115" s="199"/>
      <c r="DS115" s="199"/>
      <c r="DT115" s="199"/>
      <c r="DU115" s="199"/>
      <c r="DV115" s="199"/>
      <c r="DW115" s="199"/>
      <c r="DX115" s="199"/>
      <c r="DY115" s="199"/>
      <c r="DZ115" s="199"/>
      <c r="EA115" s="199"/>
      <c r="EB115" s="199"/>
      <c r="EC115" s="199"/>
      <c r="ED115" s="199"/>
      <c r="EE115" s="199"/>
      <c r="EF115" s="199"/>
      <c r="EG115" s="199"/>
      <c r="EH115" s="199"/>
      <c r="EI115" s="199"/>
      <c r="EJ115" s="199"/>
      <c r="EK115" s="199"/>
      <c r="EL115" s="199"/>
      <c r="EM115" s="199"/>
      <c r="EN115" s="199"/>
      <c r="EO115" s="199"/>
      <c r="EP115" s="199"/>
      <c r="EQ115" s="199"/>
      <c r="ER115" s="199"/>
      <c r="ES115" s="199"/>
      <c r="ET115" s="199"/>
      <c r="EU115" s="199"/>
      <c r="EV115" s="199"/>
      <c r="EW115" s="199"/>
      <c r="EX115" s="199"/>
      <c r="EY115" s="199"/>
      <c r="EZ115" s="199"/>
    </row>
    <row r="116" spans="1:156" s="101" customFormat="1" ht="30" customHeight="1" x14ac:dyDescent="0.25">
      <c r="A116" s="146" t="s">
        <v>34</v>
      </c>
      <c r="B116" s="129">
        <v>114</v>
      </c>
      <c r="C116" s="167" t="s">
        <v>207</v>
      </c>
      <c r="D116" s="167" t="s">
        <v>388</v>
      </c>
      <c r="E116" s="195" t="s">
        <v>616</v>
      </c>
      <c r="F116" s="138">
        <f t="shared" si="27"/>
        <v>2</v>
      </c>
      <c r="G116" s="196">
        <v>172</v>
      </c>
      <c r="H116" s="196">
        <v>8</v>
      </c>
      <c r="I116" s="222">
        <v>8</v>
      </c>
      <c r="J116" s="138">
        <f t="shared" si="28"/>
        <v>2</v>
      </c>
      <c r="K116" s="125">
        <v>96.825396825396822</v>
      </c>
      <c r="L116" s="138">
        <f t="shared" si="29"/>
        <v>4</v>
      </c>
      <c r="M116" s="197">
        <v>2</v>
      </c>
      <c r="N116" s="197">
        <v>2</v>
      </c>
      <c r="O116" s="197">
        <v>2</v>
      </c>
      <c r="P116" s="124">
        <f t="shared" si="30"/>
        <v>6</v>
      </c>
      <c r="Q116" s="80">
        <v>171</v>
      </c>
      <c r="R116" s="80">
        <v>171</v>
      </c>
      <c r="S116" s="140">
        <f t="shared" si="31"/>
        <v>100</v>
      </c>
      <c r="T116" s="138">
        <f t="shared" si="32"/>
        <v>4</v>
      </c>
      <c r="U116" s="196">
        <v>167</v>
      </c>
      <c r="V116" s="196">
        <v>100</v>
      </c>
      <c r="W116" s="124">
        <f t="shared" si="33"/>
        <v>2</v>
      </c>
      <c r="X116" s="198">
        <v>351</v>
      </c>
      <c r="Y116" s="198">
        <v>88</v>
      </c>
      <c r="Z116" s="128">
        <f t="shared" si="34"/>
        <v>20</v>
      </c>
      <c r="AA116" s="128">
        <f t="shared" si="35"/>
        <v>100</v>
      </c>
      <c r="AB116" s="199"/>
      <c r="AC116" s="199"/>
      <c r="AD116" s="199"/>
      <c r="AE116" s="199"/>
      <c r="AF116" s="199"/>
      <c r="AG116" s="199"/>
      <c r="AH116" s="199"/>
      <c r="AI116" s="199"/>
      <c r="AJ116" s="199"/>
      <c r="AK116" s="199"/>
      <c r="AL116" s="199"/>
      <c r="AM116" s="199"/>
      <c r="AN116" s="199"/>
      <c r="AO116" s="199"/>
      <c r="AP116" s="199"/>
      <c r="AQ116" s="199"/>
      <c r="AR116" s="199"/>
      <c r="AS116" s="199"/>
      <c r="AT116" s="199"/>
      <c r="AU116" s="199"/>
      <c r="AV116" s="199"/>
      <c r="AW116" s="199"/>
      <c r="AX116" s="199"/>
      <c r="AY116" s="199"/>
      <c r="AZ116" s="199"/>
      <c r="BA116" s="199"/>
      <c r="BB116" s="199"/>
      <c r="BC116" s="199"/>
      <c r="BD116" s="199"/>
      <c r="BE116" s="199"/>
      <c r="BF116" s="199"/>
      <c r="BG116" s="199"/>
      <c r="BH116" s="199"/>
      <c r="BI116" s="199"/>
      <c r="BJ116" s="199"/>
      <c r="BK116" s="199"/>
      <c r="BL116" s="199"/>
      <c r="BM116" s="199"/>
      <c r="BN116" s="199"/>
      <c r="BO116" s="199"/>
      <c r="BP116" s="199"/>
      <c r="BQ116" s="199"/>
      <c r="BR116" s="199"/>
      <c r="BS116" s="199"/>
      <c r="BT116" s="199"/>
      <c r="BU116" s="199"/>
      <c r="BV116" s="199"/>
      <c r="BW116" s="199"/>
      <c r="BX116" s="199"/>
      <c r="BY116" s="199"/>
      <c r="BZ116" s="199"/>
      <c r="CA116" s="199"/>
      <c r="CB116" s="199"/>
      <c r="CC116" s="199"/>
      <c r="CD116" s="199"/>
      <c r="CE116" s="199"/>
      <c r="CF116" s="199"/>
      <c r="CG116" s="199"/>
      <c r="CH116" s="199"/>
      <c r="CI116" s="199"/>
      <c r="CJ116" s="199"/>
      <c r="CK116" s="199"/>
      <c r="CL116" s="199"/>
      <c r="CM116" s="199"/>
      <c r="CN116" s="199"/>
      <c r="CO116" s="199"/>
      <c r="CP116" s="199"/>
      <c r="CQ116" s="199"/>
      <c r="CR116" s="199"/>
      <c r="CS116" s="199"/>
      <c r="CT116" s="199"/>
      <c r="CU116" s="199"/>
      <c r="CV116" s="199"/>
      <c r="CW116" s="199"/>
      <c r="CX116" s="199"/>
      <c r="CY116" s="199"/>
      <c r="CZ116" s="199"/>
      <c r="DA116" s="199"/>
      <c r="DB116" s="199"/>
      <c r="DC116" s="199"/>
      <c r="DD116" s="199"/>
      <c r="DE116" s="199"/>
      <c r="DF116" s="199"/>
      <c r="DG116" s="199"/>
      <c r="DH116" s="199"/>
      <c r="DI116" s="199"/>
      <c r="DJ116" s="199"/>
      <c r="DK116" s="199"/>
      <c r="DL116" s="199"/>
      <c r="DM116" s="199"/>
      <c r="DN116" s="199"/>
      <c r="DO116" s="199"/>
      <c r="DP116" s="199"/>
      <c r="DQ116" s="199"/>
      <c r="DR116" s="199"/>
      <c r="DS116" s="199"/>
      <c r="DT116" s="199"/>
      <c r="DU116" s="199"/>
      <c r="DV116" s="199"/>
      <c r="DW116" s="199"/>
      <c r="DX116" s="199"/>
      <c r="DY116" s="199"/>
      <c r="DZ116" s="199"/>
      <c r="EA116" s="199"/>
      <c r="EB116" s="199"/>
      <c r="EC116" s="199"/>
      <c r="ED116" s="199"/>
      <c r="EE116" s="199"/>
      <c r="EF116" s="199"/>
      <c r="EG116" s="199"/>
      <c r="EH116" s="199"/>
      <c r="EI116" s="199"/>
      <c r="EJ116" s="199"/>
      <c r="EK116" s="199"/>
      <c r="EL116" s="199"/>
      <c r="EM116" s="199"/>
      <c r="EN116" s="199"/>
      <c r="EO116" s="199"/>
      <c r="EP116" s="199"/>
      <c r="EQ116" s="199"/>
      <c r="ER116" s="199"/>
      <c r="ES116" s="199"/>
      <c r="ET116" s="199"/>
      <c r="EU116" s="199"/>
      <c r="EV116" s="199"/>
      <c r="EW116" s="199"/>
      <c r="EX116" s="199"/>
      <c r="EY116" s="199"/>
      <c r="EZ116" s="199"/>
    </row>
    <row r="117" spans="1:156" s="101" customFormat="1" ht="30" customHeight="1" x14ac:dyDescent="0.25">
      <c r="A117" s="146" t="s">
        <v>34</v>
      </c>
      <c r="B117" s="129">
        <v>115</v>
      </c>
      <c r="C117" s="167" t="s">
        <v>542</v>
      </c>
      <c r="D117" s="167" t="s">
        <v>394</v>
      </c>
      <c r="E117" s="195" t="s">
        <v>616</v>
      </c>
      <c r="F117" s="138">
        <f t="shared" si="27"/>
        <v>2</v>
      </c>
      <c r="G117" s="196">
        <v>191</v>
      </c>
      <c r="H117" s="196">
        <v>11</v>
      </c>
      <c r="I117" s="222">
        <v>11</v>
      </c>
      <c r="J117" s="138">
        <f t="shared" si="28"/>
        <v>2</v>
      </c>
      <c r="K117" s="125">
        <v>96.825396825396822</v>
      </c>
      <c r="L117" s="138">
        <f t="shared" si="29"/>
        <v>4</v>
      </c>
      <c r="M117" s="197">
        <v>2</v>
      </c>
      <c r="N117" s="197">
        <v>2</v>
      </c>
      <c r="O117" s="197">
        <v>2</v>
      </c>
      <c r="P117" s="124">
        <f t="shared" si="30"/>
        <v>6</v>
      </c>
      <c r="Q117" s="80">
        <v>188</v>
      </c>
      <c r="R117" s="80">
        <v>187</v>
      </c>
      <c r="S117" s="140">
        <f t="shared" si="31"/>
        <v>99</v>
      </c>
      <c r="T117" s="138">
        <f t="shared" si="32"/>
        <v>4</v>
      </c>
      <c r="U117" s="196">
        <v>246</v>
      </c>
      <c r="V117" s="196">
        <v>100</v>
      </c>
      <c r="W117" s="124">
        <f t="shared" si="33"/>
        <v>2</v>
      </c>
      <c r="X117" s="198">
        <v>73</v>
      </c>
      <c r="Y117" s="198">
        <v>22</v>
      </c>
      <c r="Z117" s="128">
        <f t="shared" si="34"/>
        <v>20</v>
      </c>
      <c r="AA117" s="128">
        <f t="shared" si="35"/>
        <v>100</v>
      </c>
      <c r="AB117" s="200"/>
      <c r="AC117" s="200"/>
      <c r="AD117" s="200"/>
      <c r="AE117" s="200"/>
      <c r="AF117" s="200"/>
      <c r="AG117" s="200"/>
      <c r="AH117" s="200"/>
      <c r="AI117" s="200"/>
      <c r="AJ117" s="200"/>
      <c r="AK117" s="200"/>
      <c r="AL117" s="200"/>
      <c r="AM117" s="200"/>
      <c r="AN117" s="200"/>
      <c r="AO117" s="200"/>
      <c r="AP117" s="200"/>
      <c r="AQ117" s="200"/>
      <c r="AR117" s="200"/>
      <c r="AS117" s="200"/>
      <c r="AT117" s="200"/>
      <c r="AU117" s="200"/>
      <c r="AV117" s="200"/>
      <c r="AW117" s="200"/>
      <c r="AX117" s="200"/>
      <c r="AY117" s="200"/>
      <c r="AZ117" s="200"/>
      <c r="BA117" s="200"/>
      <c r="BB117" s="200"/>
      <c r="BC117" s="200"/>
      <c r="BD117" s="200"/>
      <c r="BE117" s="200"/>
      <c r="BF117" s="200"/>
      <c r="BG117" s="200"/>
      <c r="BH117" s="200"/>
      <c r="BI117" s="200"/>
      <c r="BJ117" s="200"/>
      <c r="BK117" s="200"/>
      <c r="BL117" s="200"/>
      <c r="BM117" s="200"/>
      <c r="BN117" s="200"/>
      <c r="BO117" s="200"/>
      <c r="BP117" s="200"/>
      <c r="BQ117" s="200"/>
      <c r="BR117" s="200"/>
      <c r="BS117" s="200"/>
      <c r="BT117" s="200"/>
      <c r="BU117" s="200"/>
      <c r="BV117" s="200"/>
      <c r="BW117" s="200"/>
      <c r="BX117" s="200"/>
      <c r="BY117" s="200"/>
      <c r="BZ117" s="200"/>
      <c r="CA117" s="200"/>
      <c r="CB117" s="200"/>
      <c r="CC117" s="200"/>
      <c r="CD117" s="200"/>
      <c r="CE117" s="200"/>
      <c r="CF117" s="200"/>
      <c r="CG117" s="200"/>
      <c r="CH117" s="200"/>
      <c r="CI117" s="200"/>
      <c r="CJ117" s="200"/>
      <c r="CK117" s="200"/>
      <c r="CL117" s="200"/>
      <c r="CM117" s="200"/>
      <c r="CN117" s="200"/>
      <c r="CO117" s="200"/>
      <c r="CP117" s="200"/>
      <c r="CQ117" s="200"/>
      <c r="CR117" s="200"/>
      <c r="CS117" s="200"/>
      <c r="CT117" s="200"/>
      <c r="CU117" s="200"/>
      <c r="CV117" s="200"/>
      <c r="CW117" s="200"/>
      <c r="CX117" s="200"/>
      <c r="CY117" s="200"/>
      <c r="CZ117" s="200"/>
      <c r="DA117" s="200"/>
      <c r="DB117" s="200"/>
      <c r="DC117" s="200"/>
      <c r="DD117" s="200"/>
      <c r="DE117" s="200"/>
      <c r="DF117" s="200"/>
      <c r="DG117" s="200"/>
      <c r="DH117" s="200"/>
      <c r="DI117" s="200"/>
      <c r="DJ117" s="200"/>
      <c r="DK117" s="200"/>
      <c r="DL117" s="200"/>
      <c r="DM117" s="200"/>
      <c r="DN117" s="200"/>
      <c r="DO117" s="200"/>
      <c r="DP117" s="200"/>
      <c r="DQ117" s="200"/>
      <c r="DR117" s="200"/>
      <c r="DS117" s="200"/>
      <c r="DT117" s="200"/>
      <c r="DU117" s="200"/>
      <c r="DV117" s="200"/>
      <c r="DW117" s="200"/>
      <c r="DX117" s="200"/>
      <c r="DY117" s="200"/>
      <c r="DZ117" s="200"/>
      <c r="EA117" s="200"/>
      <c r="EB117" s="200"/>
      <c r="EC117" s="200"/>
      <c r="ED117" s="200"/>
      <c r="EE117" s="200"/>
      <c r="EF117" s="200"/>
      <c r="EG117" s="200"/>
      <c r="EH117" s="200"/>
      <c r="EI117" s="200"/>
      <c r="EJ117" s="200"/>
      <c r="EK117" s="200"/>
      <c r="EL117" s="200"/>
      <c r="EM117" s="200"/>
      <c r="EN117" s="200"/>
      <c r="EO117" s="200"/>
      <c r="EP117" s="200"/>
      <c r="EQ117" s="200"/>
      <c r="ER117" s="200"/>
      <c r="ES117" s="200"/>
      <c r="ET117" s="200"/>
      <c r="EU117" s="200"/>
      <c r="EV117" s="200"/>
      <c r="EW117" s="200"/>
      <c r="EX117" s="200"/>
      <c r="EY117" s="200"/>
      <c r="EZ117" s="200"/>
    </row>
    <row r="118" spans="1:156" s="101" customFormat="1" ht="30" customHeight="1" x14ac:dyDescent="0.25">
      <c r="A118" s="146" t="s">
        <v>34</v>
      </c>
      <c r="B118" s="129">
        <v>116</v>
      </c>
      <c r="C118" s="167" t="s">
        <v>208</v>
      </c>
      <c r="D118" s="167" t="s">
        <v>374</v>
      </c>
      <c r="E118" s="195" t="s">
        <v>616</v>
      </c>
      <c r="F118" s="138">
        <f t="shared" si="27"/>
        <v>2</v>
      </c>
      <c r="G118" s="196">
        <v>266</v>
      </c>
      <c r="H118" s="196">
        <v>12</v>
      </c>
      <c r="I118" s="222">
        <v>12</v>
      </c>
      <c r="J118" s="138">
        <f t="shared" si="28"/>
        <v>2</v>
      </c>
      <c r="K118" s="125">
        <v>95.238095238095227</v>
      </c>
      <c r="L118" s="138">
        <f t="shared" si="29"/>
        <v>4</v>
      </c>
      <c r="M118" s="197">
        <v>2</v>
      </c>
      <c r="N118" s="197">
        <v>2</v>
      </c>
      <c r="O118" s="197">
        <v>2</v>
      </c>
      <c r="P118" s="124">
        <f t="shared" si="30"/>
        <v>6</v>
      </c>
      <c r="Q118" s="80">
        <v>261</v>
      </c>
      <c r="R118" s="80">
        <v>253</v>
      </c>
      <c r="S118" s="140">
        <f t="shared" si="31"/>
        <v>97</v>
      </c>
      <c r="T118" s="138">
        <f t="shared" si="32"/>
        <v>4</v>
      </c>
      <c r="U118" s="196">
        <v>279</v>
      </c>
      <c r="V118" s="196">
        <v>100</v>
      </c>
      <c r="W118" s="124">
        <f t="shared" si="33"/>
        <v>2</v>
      </c>
      <c r="X118" s="198">
        <v>457</v>
      </c>
      <c r="Y118" s="198">
        <v>225</v>
      </c>
      <c r="Z118" s="128">
        <f t="shared" si="34"/>
        <v>20</v>
      </c>
      <c r="AA118" s="128">
        <f t="shared" si="35"/>
        <v>100</v>
      </c>
      <c r="AB118" s="199"/>
      <c r="AC118" s="199"/>
      <c r="AD118" s="199"/>
      <c r="AE118" s="199"/>
      <c r="AF118" s="199"/>
      <c r="AG118" s="199"/>
      <c r="AH118" s="199"/>
      <c r="AI118" s="199"/>
      <c r="AJ118" s="199"/>
      <c r="AK118" s="199"/>
      <c r="AL118" s="199"/>
      <c r="AM118" s="199"/>
      <c r="AN118" s="199"/>
      <c r="AO118" s="199"/>
      <c r="AP118" s="199"/>
      <c r="AQ118" s="199"/>
      <c r="AR118" s="199"/>
      <c r="AS118" s="199"/>
      <c r="AT118" s="199"/>
      <c r="AU118" s="199"/>
      <c r="AV118" s="199"/>
      <c r="AW118" s="199"/>
      <c r="AX118" s="199"/>
      <c r="AY118" s="199"/>
      <c r="AZ118" s="199"/>
      <c r="BA118" s="199"/>
      <c r="BB118" s="199"/>
      <c r="BC118" s="199"/>
      <c r="BD118" s="199"/>
      <c r="BE118" s="199"/>
      <c r="BF118" s="199"/>
      <c r="BG118" s="199"/>
      <c r="BH118" s="199"/>
      <c r="BI118" s="199"/>
      <c r="BJ118" s="199"/>
      <c r="BK118" s="199"/>
      <c r="BL118" s="199"/>
      <c r="BM118" s="199"/>
      <c r="BN118" s="199"/>
      <c r="BO118" s="199"/>
      <c r="BP118" s="199"/>
      <c r="BQ118" s="199"/>
      <c r="BR118" s="199"/>
      <c r="BS118" s="199"/>
      <c r="BT118" s="199"/>
      <c r="BU118" s="199"/>
      <c r="BV118" s="199"/>
      <c r="BW118" s="199"/>
      <c r="BX118" s="199"/>
      <c r="BY118" s="199"/>
      <c r="BZ118" s="199"/>
      <c r="CA118" s="199"/>
      <c r="CB118" s="199"/>
      <c r="CC118" s="199"/>
      <c r="CD118" s="199"/>
      <c r="CE118" s="199"/>
      <c r="CF118" s="199"/>
      <c r="CG118" s="199"/>
      <c r="CH118" s="199"/>
      <c r="CI118" s="199"/>
      <c r="CJ118" s="199"/>
      <c r="CK118" s="199"/>
      <c r="CL118" s="199"/>
      <c r="CM118" s="199"/>
      <c r="CN118" s="199"/>
      <c r="CO118" s="199"/>
      <c r="CP118" s="199"/>
      <c r="CQ118" s="199"/>
      <c r="CR118" s="199"/>
      <c r="CS118" s="199"/>
      <c r="CT118" s="199"/>
      <c r="CU118" s="199"/>
      <c r="CV118" s="199"/>
      <c r="CW118" s="199"/>
      <c r="CX118" s="199"/>
      <c r="CY118" s="199"/>
      <c r="CZ118" s="199"/>
      <c r="DA118" s="199"/>
      <c r="DB118" s="199"/>
      <c r="DC118" s="199"/>
      <c r="DD118" s="199"/>
      <c r="DE118" s="199"/>
      <c r="DF118" s="199"/>
      <c r="DG118" s="199"/>
      <c r="DH118" s="199"/>
      <c r="DI118" s="199"/>
      <c r="DJ118" s="199"/>
      <c r="DK118" s="199"/>
      <c r="DL118" s="199"/>
      <c r="DM118" s="199"/>
      <c r="DN118" s="199"/>
      <c r="DO118" s="199"/>
      <c r="DP118" s="199"/>
      <c r="DQ118" s="199"/>
      <c r="DR118" s="199"/>
      <c r="DS118" s="199"/>
      <c r="DT118" s="199"/>
      <c r="DU118" s="199"/>
      <c r="DV118" s="199"/>
      <c r="DW118" s="199"/>
      <c r="DX118" s="199"/>
      <c r="DY118" s="199"/>
      <c r="DZ118" s="199"/>
      <c r="EA118" s="199"/>
      <c r="EB118" s="199"/>
      <c r="EC118" s="199"/>
      <c r="ED118" s="199"/>
      <c r="EE118" s="199"/>
      <c r="EF118" s="199"/>
      <c r="EG118" s="199"/>
      <c r="EH118" s="199"/>
      <c r="EI118" s="199"/>
      <c r="EJ118" s="199"/>
      <c r="EK118" s="199"/>
      <c r="EL118" s="199"/>
      <c r="EM118" s="199"/>
      <c r="EN118" s="199"/>
      <c r="EO118" s="199"/>
      <c r="EP118" s="199"/>
      <c r="EQ118" s="199"/>
      <c r="ER118" s="199"/>
      <c r="ES118" s="199"/>
      <c r="ET118" s="199"/>
      <c r="EU118" s="199"/>
      <c r="EV118" s="199"/>
      <c r="EW118" s="199"/>
      <c r="EX118" s="199"/>
      <c r="EY118" s="199"/>
      <c r="EZ118" s="199"/>
    </row>
    <row r="119" spans="1:156" s="101" customFormat="1" ht="30" customHeight="1" x14ac:dyDescent="0.25">
      <c r="A119" s="146" t="s">
        <v>34</v>
      </c>
      <c r="B119" s="129">
        <v>117</v>
      </c>
      <c r="C119" s="167" t="s">
        <v>209</v>
      </c>
      <c r="D119" s="167" t="s">
        <v>357</v>
      </c>
      <c r="E119" s="195" t="s">
        <v>616</v>
      </c>
      <c r="F119" s="138">
        <f t="shared" si="27"/>
        <v>2</v>
      </c>
      <c r="G119" s="196">
        <v>54</v>
      </c>
      <c r="H119" s="196">
        <v>4</v>
      </c>
      <c r="I119" s="222">
        <v>4</v>
      </c>
      <c r="J119" s="138">
        <f t="shared" si="28"/>
        <v>2</v>
      </c>
      <c r="K119" s="125">
        <v>95.238095238095227</v>
      </c>
      <c r="L119" s="138">
        <f t="shared" si="29"/>
        <v>4</v>
      </c>
      <c r="M119" s="197">
        <v>2</v>
      </c>
      <c r="N119" s="197">
        <v>2</v>
      </c>
      <c r="O119" s="197">
        <v>2</v>
      </c>
      <c r="P119" s="124">
        <f t="shared" si="30"/>
        <v>6</v>
      </c>
      <c r="Q119" s="80">
        <v>51</v>
      </c>
      <c r="R119" s="80">
        <v>51</v>
      </c>
      <c r="S119" s="140">
        <f t="shared" si="31"/>
        <v>100</v>
      </c>
      <c r="T119" s="138">
        <f t="shared" si="32"/>
        <v>4</v>
      </c>
      <c r="U119" s="196">
        <v>51</v>
      </c>
      <c r="V119" s="196">
        <v>100</v>
      </c>
      <c r="W119" s="124">
        <f t="shared" si="33"/>
        <v>2</v>
      </c>
      <c r="X119" s="198">
        <v>61</v>
      </c>
      <c r="Y119" s="198">
        <v>4</v>
      </c>
      <c r="Z119" s="128">
        <f t="shared" si="34"/>
        <v>20</v>
      </c>
      <c r="AA119" s="128">
        <f t="shared" si="35"/>
        <v>100</v>
      </c>
      <c r="AB119" s="199"/>
      <c r="AC119" s="199"/>
      <c r="AD119" s="199"/>
      <c r="AE119" s="199"/>
      <c r="AF119" s="199"/>
      <c r="AG119" s="199"/>
      <c r="AH119" s="199"/>
      <c r="AI119" s="199"/>
      <c r="AJ119" s="199"/>
      <c r="AK119" s="199"/>
      <c r="AL119" s="199"/>
      <c r="AM119" s="199"/>
      <c r="AN119" s="199"/>
      <c r="AO119" s="199"/>
      <c r="AP119" s="199"/>
      <c r="AQ119" s="199"/>
      <c r="AR119" s="199"/>
      <c r="AS119" s="199"/>
      <c r="AT119" s="199"/>
      <c r="AU119" s="199"/>
      <c r="AV119" s="199"/>
      <c r="AW119" s="199"/>
      <c r="AX119" s="199"/>
      <c r="AY119" s="199"/>
      <c r="AZ119" s="199"/>
      <c r="BA119" s="199"/>
      <c r="BB119" s="199"/>
      <c r="BC119" s="199"/>
      <c r="BD119" s="199"/>
      <c r="BE119" s="199"/>
      <c r="BF119" s="199"/>
      <c r="BG119" s="199"/>
      <c r="BH119" s="199"/>
      <c r="BI119" s="199"/>
      <c r="BJ119" s="199"/>
      <c r="BK119" s="199"/>
      <c r="BL119" s="199"/>
      <c r="BM119" s="199"/>
      <c r="BN119" s="199"/>
      <c r="BO119" s="199"/>
      <c r="BP119" s="199"/>
      <c r="BQ119" s="199"/>
      <c r="BR119" s="199"/>
      <c r="BS119" s="199"/>
      <c r="BT119" s="199"/>
      <c r="BU119" s="199"/>
      <c r="BV119" s="199"/>
      <c r="BW119" s="199"/>
      <c r="BX119" s="199"/>
      <c r="BY119" s="199"/>
      <c r="BZ119" s="199"/>
      <c r="CA119" s="199"/>
      <c r="CB119" s="199"/>
      <c r="CC119" s="199"/>
      <c r="CD119" s="199"/>
      <c r="CE119" s="199"/>
      <c r="CF119" s="199"/>
      <c r="CG119" s="199"/>
      <c r="CH119" s="199"/>
      <c r="CI119" s="199"/>
      <c r="CJ119" s="199"/>
      <c r="CK119" s="199"/>
      <c r="CL119" s="199"/>
      <c r="CM119" s="199"/>
      <c r="CN119" s="199"/>
      <c r="CO119" s="199"/>
      <c r="CP119" s="199"/>
      <c r="CQ119" s="199"/>
      <c r="CR119" s="199"/>
      <c r="CS119" s="199"/>
      <c r="CT119" s="199"/>
      <c r="CU119" s="199"/>
      <c r="CV119" s="199"/>
      <c r="CW119" s="199"/>
      <c r="CX119" s="199"/>
      <c r="CY119" s="199"/>
      <c r="CZ119" s="199"/>
      <c r="DA119" s="199"/>
      <c r="DB119" s="199"/>
      <c r="DC119" s="199"/>
      <c r="DD119" s="199"/>
      <c r="DE119" s="199"/>
      <c r="DF119" s="199"/>
      <c r="DG119" s="199"/>
      <c r="DH119" s="199"/>
      <c r="DI119" s="199"/>
      <c r="DJ119" s="199"/>
      <c r="DK119" s="199"/>
      <c r="DL119" s="199"/>
      <c r="DM119" s="199"/>
      <c r="DN119" s="199"/>
      <c r="DO119" s="199"/>
      <c r="DP119" s="199"/>
      <c r="DQ119" s="199"/>
      <c r="DR119" s="199"/>
      <c r="DS119" s="199"/>
      <c r="DT119" s="199"/>
      <c r="DU119" s="199"/>
      <c r="DV119" s="199"/>
      <c r="DW119" s="199"/>
      <c r="DX119" s="199"/>
      <c r="DY119" s="199"/>
      <c r="DZ119" s="199"/>
      <c r="EA119" s="199"/>
      <c r="EB119" s="199"/>
      <c r="EC119" s="199"/>
      <c r="ED119" s="199"/>
      <c r="EE119" s="199"/>
      <c r="EF119" s="199"/>
      <c r="EG119" s="199"/>
      <c r="EH119" s="199"/>
      <c r="EI119" s="199"/>
      <c r="EJ119" s="199"/>
      <c r="EK119" s="199"/>
      <c r="EL119" s="199"/>
      <c r="EM119" s="199"/>
      <c r="EN119" s="199"/>
      <c r="EO119" s="199"/>
      <c r="EP119" s="199"/>
      <c r="EQ119" s="199"/>
      <c r="ER119" s="199"/>
      <c r="ES119" s="199"/>
      <c r="ET119" s="199"/>
      <c r="EU119" s="199"/>
      <c r="EV119" s="199"/>
      <c r="EW119" s="199"/>
      <c r="EX119" s="199"/>
      <c r="EY119" s="199"/>
      <c r="EZ119" s="199"/>
    </row>
    <row r="120" spans="1:156" s="101" customFormat="1" ht="30" customHeight="1" x14ac:dyDescent="0.25">
      <c r="A120" s="146" t="s">
        <v>34</v>
      </c>
      <c r="B120" s="129">
        <v>118</v>
      </c>
      <c r="C120" s="167" t="s">
        <v>543</v>
      </c>
      <c r="D120" s="167" t="s">
        <v>358</v>
      </c>
      <c r="E120" s="195" t="s">
        <v>616</v>
      </c>
      <c r="F120" s="138">
        <f t="shared" si="27"/>
        <v>2</v>
      </c>
      <c r="G120" s="196">
        <v>207</v>
      </c>
      <c r="H120" s="196">
        <v>11</v>
      </c>
      <c r="I120" s="222">
        <v>11</v>
      </c>
      <c r="J120" s="138">
        <f t="shared" si="28"/>
        <v>2</v>
      </c>
      <c r="K120" s="125">
        <v>98.412698412698404</v>
      </c>
      <c r="L120" s="138">
        <f t="shared" si="29"/>
        <v>4</v>
      </c>
      <c r="M120" s="197">
        <v>2</v>
      </c>
      <c r="N120" s="197">
        <v>2</v>
      </c>
      <c r="O120" s="197">
        <v>2</v>
      </c>
      <c r="P120" s="124">
        <f t="shared" si="30"/>
        <v>6</v>
      </c>
      <c r="Q120" s="80">
        <v>205</v>
      </c>
      <c r="R120" s="80">
        <v>205</v>
      </c>
      <c r="S120" s="140">
        <f t="shared" si="31"/>
        <v>100</v>
      </c>
      <c r="T120" s="138">
        <f t="shared" si="32"/>
        <v>4</v>
      </c>
      <c r="U120" s="196">
        <v>250</v>
      </c>
      <c r="V120" s="196">
        <v>100</v>
      </c>
      <c r="W120" s="124">
        <f t="shared" si="33"/>
        <v>2</v>
      </c>
      <c r="X120" s="198">
        <v>281</v>
      </c>
      <c r="Y120" s="198">
        <v>28</v>
      </c>
      <c r="Z120" s="128">
        <f t="shared" si="34"/>
        <v>20</v>
      </c>
      <c r="AA120" s="128">
        <f t="shared" si="35"/>
        <v>100</v>
      </c>
      <c r="AB120" s="199"/>
      <c r="AC120" s="199"/>
      <c r="AD120" s="199"/>
      <c r="AE120" s="199"/>
      <c r="AF120" s="199"/>
      <c r="AG120" s="199"/>
      <c r="AH120" s="199"/>
      <c r="AI120" s="199"/>
      <c r="AJ120" s="199"/>
      <c r="AK120" s="199"/>
      <c r="AL120" s="199"/>
      <c r="AM120" s="199"/>
      <c r="AN120" s="199"/>
      <c r="AO120" s="199"/>
      <c r="AP120" s="199"/>
      <c r="AQ120" s="199"/>
      <c r="AR120" s="199"/>
      <c r="AS120" s="199"/>
      <c r="AT120" s="199"/>
      <c r="AU120" s="199"/>
      <c r="AV120" s="199"/>
      <c r="AW120" s="199"/>
      <c r="AX120" s="199"/>
      <c r="AY120" s="199"/>
      <c r="AZ120" s="199"/>
      <c r="BA120" s="199"/>
      <c r="BB120" s="199"/>
      <c r="BC120" s="199"/>
      <c r="BD120" s="199"/>
      <c r="BE120" s="199"/>
      <c r="BF120" s="199"/>
      <c r="BG120" s="199"/>
      <c r="BH120" s="199"/>
      <c r="BI120" s="199"/>
      <c r="BJ120" s="199"/>
      <c r="BK120" s="199"/>
      <c r="BL120" s="199"/>
      <c r="BM120" s="199"/>
      <c r="BN120" s="199"/>
      <c r="BO120" s="199"/>
      <c r="BP120" s="199"/>
      <c r="BQ120" s="199"/>
      <c r="BR120" s="199"/>
      <c r="BS120" s="199"/>
      <c r="BT120" s="199"/>
      <c r="BU120" s="199"/>
      <c r="BV120" s="199"/>
      <c r="BW120" s="199"/>
      <c r="BX120" s="199"/>
      <c r="BY120" s="199"/>
      <c r="BZ120" s="199"/>
      <c r="CA120" s="199"/>
      <c r="CB120" s="199"/>
      <c r="CC120" s="199"/>
      <c r="CD120" s="199"/>
      <c r="CE120" s="199"/>
      <c r="CF120" s="199"/>
      <c r="CG120" s="199"/>
      <c r="CH120" s="199"/>
      <c r="CI120" s="199"/>
      <c r="CJ120" s="199"/>
      <c r="CK120" s="199"/>
      <c r="CL120" s="199"/>
      <c r="CM120" s="199"/>
      <c r="CN120" s="199"/>
      <c r="CO120" s="199"/>
      <c r="CP120" s="199"/>
      <c r="CQ120" s="199"/>
      <c r="CR120" s="199"/>
      <c r="CS120" s="199"/>
      <c r="CT120" s="199"/>
      <c r="CU120" s="199"/>
      <c r="CV120" s="199"/>
      <c r="CW120" s="199"/>
      <c r="CX120" s="199"/>
      <c r="CY120" s="199"/>
      <c r="CZ120" s="199"/>
      <c r="DA120" s="199"/>
      <c r="DB120" s="199"/>
      <c r="DC120" s="199"/>
      <c r="DD120" s="199"/>
      <c r="DE120" s="199"/>
      <c r="DF120" s="199"/>
      <c r="DG120" s="199"/>
      <c r="DH120" s="199"/>
      <c r="DI120" s="199"/>
      <c r="DJ120" s="199"/>
      <c r="DK120" s="199"/>
      <c r="DL120" s="199"/>
      <c r="DM120" s="199"/>
      <c r="DN120" s="199"/>
      <c r="DO120" s="199"/>
      <c r="DP120" s="199"/>
      <c r="DQ120" s="199"/>
      <c r="DR120" s="199"/>
      <c r="DS120" s="199"/>
      <c r="DT120" s="199"/>
      <c r="DU120" s="199"/>
      <c r="DV120" s="199"/>
      <c r="DW120" s="199"/>
      <c r="DX120" s="199"/>
      <c r="DY120" s="199"/>
      <c r="DZ120" s="199"/>
      <c r="EA120" s="199"/>
      <c r="EB120" s="199"/>
      <c r="EC120" s="199"/>
      <c r="ED120" s="199"/>
      <c r="EE120" s="199"/>
      <c r="EF120" s="199"/>
      <c r="EG120" s="199"/>
      <c r="EH120" s="199"/>
      <c r="EI120" s="199"/>
      <c r="EJ120" s="199"/>
      <c r="EK120" s="199"/>
      <c r="EL120" s="199"/>
      <c r="EM120" s="199"/>
      <c r="EN120" s="199"/>
      <c r="EO120" s="199"/>
      <c r="EP120" s="199"/>
      <c r="EQ120" s="199"/>
      <c r="ER120" s="199"/>
      <c r="ES120" s="199"/>
      <c r="ET120" s="199"/>
      <c r="EU120" s="199"/>
      <c r="EV120" s="199"/>
      <c r="EW120" s="199"/>
      <c r="EX120" s="199"/>
      <c r="EY120" s="199"/>
      <c r="EZ120" s="199"/>
    </row>
    <row r="121" spans="1:156" s="101" customFormat="1" ht="30" customHeight="1" x14ac:dyDescent="0.25">
      <c r="A121" s="146" t="s">
        <v>34</v>
      </c>
      <c r="B121" s="129">
        <v>119</v>
      </c>
      <c r="C121" s="167" t="s">
        <v>544</v>
      </c>
      <c r="D121" s="167" t="s">
        <v>375</v>
      </c>
      <c r="E121" s="195" t="s">
        <v>616</v>
      </c>
      <c r="F121" s="138">
        <f t="shared" si="27"/>
        <v>2</v>
      </c>
      <c r="G121" s="196">
        <v>243</v>
      </c>
      <c r="H121" s="196">
        <v>12</v>
      </c>
      <c r="I121" s="222">
        <v>12</v>
      </c>
      <c r="J121" s="138">
        <f t="shared" si="28"/>
        <v>2</v>
      </c>
      <c r="K121" s="125">
        <v>96.825396825396822</v>
      </c>
      <c r="L121" s="138">
        <f t="shared" si="29"/>
        <v>4</v>
      </c>
      <c r="M121" s="197">
        <v>2</v>
      </c>
      <c r="N121" s="197">
        <v>2</v>
      </c>
      <c r="O121" s="197">
        <v>2</v>
      </c>
      <c r="P121" s="124">
        <f t="shared" si="30"/>
        <v>6</v>
      </c>
      <c r="Q121" s="80">
        <v>235</v>
      </c>
      <c r="R121" s="80">
        <v>235</v>
      </c>
      <c r="S121" s="140">
        <f t="shared" si="31"/>
        <v>100</v>
      </c>
      <c r="T121" s="138">
        <f t="shared" si="32"/>
        <v>4</v>
      </c>
      <c r="U121" s="196">
        <v>300</v>
      </c>
      <c r="V121" s="196">
        <v>100</v>
      </c>
      <c r="W121" s="124">
        <f t="shared" si="33"/>
        <v>2</v>
      </c>
      <c r="X121" s="198">
        <v>170</v>
      </c>
      <c r="Y121" s="198">
        <v>14</v>
      </c>
      <c r="Z121" s="128">
        <f t="shared" si="34"/>
        <v>20</v>
      </c>
      <c r="AA121" s="128">
        <f t="shared" si="35"/>
        <v>100</v>
      </c>
      <c r="AB121" s="199"/>
      <c r="AC121" s="199"/>
      <c r="AD121" s="199"/>
      <c r="AE121" s="199"/>
      <c r="AF121" s="199"/>
      <c r="AG121" s="199"/>
      <c r="AH121" s="199"/>
      <c r="AI121" s="199"/>
      <c r="AJ121" s="199"/>
      <c r="AK121" s="199"/>
      <c r="AL121" s="199"/>
      <c r="AM121" s="199"/>
      <c r="AN121" s="199"/>
      <c r="AO121" s="199"/>
      <c r="AP121" s="199"/>
      <c r="AQ121" s="199"/>
      <c r="AR121" s="199"/>
      <c r="AS121" s="199"/>
      <c r="AT121" s="199"/>
      <c r="AU121" s="199"/>
      <c r="AV121" s="199"/>
      <c r="AW121" s="199"/>
      <c r="AX121" s="199"/>
      <c r="AY121" s="199"/>
      <c r="AZ121" s="199"/>
      <c r="BA121" s="199"/>
      <c r="BB121" s="199"/>
      <c r="BC121" s="199"/>
      <c r="BD121" s="199"/>
      <c r="BE121" s="199"/>
      <c r="BF121" s="199"/>
      <c r="BG121" s="199"/>
      <c r="BH121" s="199"/>
      <c r="BI121" s="199"/>
      <c r="BJ121" s="199"/>
      <c r="BK121" s="199"/>
      <c r="BL121" s="199"/>
      <c r="BM121" s="199"/>
      <c r="BN121" s="199"/>
      <c r="BO121" s="199"/>
      <c r="BP121" s="199"/>
      <c r="BQ121" s="199"/>
      <c r="BR121" s="199"/>
      <c r="BS121" s="199"/>
      <c r="BT121" s="199"/>
      <c r="BU121" s="199"/>
      <c r="BV121" s="199"/>
      <c r="BW121" s="199"/>
      <c r="BX121" s="199"/>
      <c r="BY121" s="199"/>
      <c r="BZ121" s="199"/>
      <c r="CA121" s="199"/>
      <c r="CB121" s="199"/>
      <c r="CC121" s="199"/>
      <c r="CD121" s="199"/>
      <c r="CE121" s="199"/>
      <c r="CF121" s="199"/>
      <c r="CG121" s="199"/>
      <c r="CH121" s="199"/>
      <c r="CI121" s="199"/>
      <c r="CJ121" s="199"/>
      <c r="CK121" s="199"/>
      <c r="CL121" s="199"/>
      <c r="CM121" s="199"/>
      <c r="CN121" s="199"/>
      <c r="CO121" s="199"/>
      <c r="CP121" s="199"/>
      <c r="CQ121" s="199"/>
      <c r="CR121" s="199"/>
      <c r="CS121" s="199"/>
      <c r="CT121" s="199"/>
      <c r="CU121" s="199"/>
      <c r="CV121" s="199"/>
      <c r="CW121" s="199"/>
      <c r="CX121" s="199"/>
      <c r="CY121" s="199"/>
      <c r="CZ121" s="199"/>
      <c r="DA121" s="199"/>
      <c r="DB121" s="199"/>
      <c r="DC121" s="199"/>
      <c r="DD121" s="199"/>
      <c r="DE121" s="199"/>
      <c r="DF121" s="199"/>
      <c r="DG121" s="199"/>
      <c r="DH121" s="199"/>
      <c r="DI121" s="199"/>
      <c r="DJ121" s="199"/>
      <c r="DK121" s="199"/>
      <c r="DL121" s="199"/>
      <c r="DM121" s="199"/>
      <c r="DN121" s="199"/>
      <c r="DO121" s="199"/>
      <c r="DP121" s="199"/>
      <c r="DQ121" s="199"/>
      <c r="DR121" s="199"/>
      <c r="DS121" s="199"/>
      <c r="DT121" s="199"/>
      <c r="DU121" s="199"/>
      <c r="DV121" s="199"/>
      <c r="DW121" s="199"/>
      <c r="DX121" s="199"/>
      <c r="DY121" s="199"/>
      <c r="DZ121" s="199"/>
      <c r="EA121" s="199"/>
      <c r="EB121" s="199"/>
      <c r="EC121" s="199"/>
      <c r="ED121" s="199"/>
      <c r="EE121" s="199"/>
      <c r="EF121" s="199"/>
      <c r="EG121" s="199"/>
      <c r="EH121" s="199"/>
      <c r="EI121" s="199"/>
      <c r="EJ121" s="199"/>
      <c r="EK121" s="199"/>
      <c r="EL121" s="199"/>
      <c r="EM121" s="199"/>
      <c r="EN121" s="199"/>
      <c r="EO121" s="199"/>
      <c r="EP121" s="199"/>
      <c r="EQ121" s="199"/>
      <c r="ER121" s="199"/>
      <c r="ES121" s="199"/>
      <c r="ET121" s="199"/>
      <c r="EU121" s="199"/>
      <c r="EV121" s="199"/>
      <c r="EW121" s="199"/>
      <c r="EX121" s="199"/>
      <c r="EY121" s="199"/>
      <c r="EZ121" s="199"/>
    </row>
    <row r="122" spans="1:156" s="101" customFormat="1" ht="30" customHeight="1" x14ac:dyDescent="0.25">
      <c r="A122" s="146" t="s">
        <v>34</v>
      </c>
      <c r="B122" s="129">
        <v>120</v>
      </c>
      <c r="C122" s="167" t="s">
        <v>545</v>
      </c>
      <c r="D122" s="167" t="s">
        <v>359</v>
      </c>
      <c r="E122" s="195" t="s">
        <v>616</v>
      </c>
      <c r="F122" s="138">
        <f t="shared" si="27"/>
        <v>2</v>
      </c>
      <c r="G122" s="196">
        <v>304</v>
      </c>
      <c r="H122" s="196">
        <v>14</v>
      </c>
      <c r="I122" s="222">
        <v>14</v>
      </c>
      <c r="J122" s="138">
        <f t="shared" si="28"/>
        <v>2</v>
      </c>
      <c r="K122" s="125">
        <v>96.825396825396822</v>
      </c>
      <c r="L122" s="138">
        <f t="shared" si="29"/>
        <v>4</v>
      </c>
      <c r="M122" s="197">
        <v>2</v>
      </c>
      <c r="N122" s="197">
        <v>2</v>
      </c>
      <c r="O122" s="197">
        <v>2</v>
      </c>
      <c r="P122" s="124">
        <f t="shared" si="30"/>
        <v>6</v>
      </c>
      <c r="Q122" s="80">
        <v>296</v>
      </c>
      <c r="R122" s="80">
        <v>296</v>
      </c>
      <c r="S122" s="140">
        <f t="shared" si="31"/>
        <v>100</v>
      </c>
      <c r="T122" s="138">
        <f t="shared" si="32"/>
        <v>4</v>
      </c>
      <c r="U122" s="196">
        <v>409</v>
      </c>
      <c r="V122" s="196">
        <v>100</v>
      </c>
      <c r="W122" s="124">
        <f t="shared" si="33"/>
        <v>2</v>
      </c>
      <c r="X122" s="198">
        <v>166</v>
      </c>
      <c r="Y122" s="198">
        <v>110</v>
      </c>
      <c r="Z122" s="128">
        <f t="shared" si="34"/>
        <v>20</v>
      </c>
      <c r="AA122" s="128">
        <f t="shared" si="35"/>
        <v>100</v>
      </c>
      <c r="AB122" s="199"/>
      <c r="AC122" s="199"/>
      <c r="AD122" s="199"/>
      <c r="AE122" s="199"/>
      <c r="AF122" s="199"/>
      <c r="AG122" s="199"/>
      <c r="AH122" s="199"/>
      <c r="AI122" s="199"/>
      <c r="AJ122" s="199"/>
      <c r="AK122" s="199"/>
      <c r="AL122" s="199"/>
      <c r="AM122" s="199"/>
      <c r="AN122" s="199"/>
      <c r="AO122" s="199"/>
      <c r="AP122" s="199"/>
      <c r="AQ122" s="199"/>
      <c r="AR122" s="199"/>
      <c r="AS122" s="199"/>
      <c r="AT122" s="199"/>
      <c r="AU122" s="199"/>
      <c r="AV122" s="199"/>
      <c r="AW122" s="199"/>
      <c r="AX122" s="199"/>
      <c r="AY122" s="199"/>
      <c r="AZ122" s="199"/>
      <c r="BA122" s="199"/>
      <c r="BB122" s="199"/>
      <c r="BC122" s="199"/>
      <c r="BD122" s="199"/>
      <c r="BE122" s="199"/>
      <c r="BF122" s="199"/>
      <c r="BG122" s="199"/>
      <c r="BH122" s="199"/>
      <c r="BI122" s="199"/>
      <c r="BJ122" s="199"/>
      <c r="BK122" s="199"/>
      <c r="BL122" s="199"/>
      <c r="BM122" s="199"/>
      <c r="BN122" s="199"/>
      <c r="BO122" s="199"/>
      <c r="BP122" s="199"/>
      <c r="BQ122" s="199"/>
      <c r="BR122" s="199"/>
      <c r="BS122" s="199"/>
      <c r="BT122" s="199"/>
      <c r="BU122" s="199"/>
      <c r="BV122" s="199"/>
      <c r="BW122" s="199"/>
      <c r="BX122" s="199"/>
      <c r="BY122" s="199"/>
      <c r="BZ122" s="199"/>
      <c r="CA122" s="199"/>
      <c r="CB122" s="199"/>
      <c r="CC122" s="199"/>
      <c r="CD122" s="199"/>
      <c r="CE122" s="199"/>
      <c r="CF122" s="199"/>
      <c r="CG122" s="199"/>
      <c r="CH122" s="199"/>
      <c r="CI122" s="199"/>
      <c r="CJ122" s="199"/>
      <c r="CK122" s="199"/>
      <c r="CL122" s="199"/>
      <c r="CM122" s="199"/>
      <c r="CN122" s="199"/>
      <c r="CO122" s="199"/>
      <c r="CP122" s="199"/>
      <c r="CQ122" s="199"/>
      <c r="CR122" s="199"/>
      <c r="CS122" s="199"/>
      <c r="CT122" s="199"/>
      <c r="CU122" s="199"/>
      <c r="CV122" s="199"/>
      <c r="CW122" s="199"/>
      <c r="CX122" s="199"/>
      <c r="CY122" s="199"/>
      <c r="CZ122" s="199"/>
      <c r="DA122" s="199"/>
      <c r="DB122" s="199"/>
      <c r="DC122" s="199"/>
      <c r="DD122" s="199"/>
      <c r="DE122" s="199"/>
      <c r="DF122" s="199"/>
      <c r="DG122" s="199"/>
      <c r="DH122" s="199"/>
      <c r="DI122" s="199"/>
      <c r="DJ122" s="199"/>
      <c r="DK122" s="199"/>
      <c r="DL122" s="199"/>
      <c r="DM122" s="199"/>
      <c r="DN122" s="199"/>
      <c r="DO122" s="199"/>
      <c r="DP122" s="199"/>
      <c r="DQ122" s="199"/>
      <c r="DR122" s="199"/>
      <c r="DS122" s="199"/>
      <c r="DT122" s="199"/>
      <c r="DU122" s="199"/>
      <c r="DV122" s="199"/>
      <c r="DW122" s="199"/>
      <c r="DX122" s="199"/>
      <c r="DY122" s="199"/>
      <c r="DZ122" s="199"/>
      <c r="EA122" s="199"/>
      <c r="EB122" s="199"/>
      <c r="EC122" s="199"/>
      <c r="ED122" s="199"/>
      <c r="EE122" s="199"/>
      <c r="EF122" s="199"/>
      <c r="EG122" s="199"/>
      <c r="EH122" s="199"/>
      <c r="EI122" s="199"/>
      <c r="EJ122" s="199"/>
      <c r="EK122" s="199"/>
      <c r="EL122" s="199"/>
      <c r="EM122" s="199"/>
      <c r="EN122" s="199"/>
      <c r="EO122" s="199"/>
      <c r="EP122" s="199"/>
      <c r="EQ122" s="199"/>
      <c r="ER122" s="199"/>
      <c r="ES122" s="199"/>
      <c r="ET122" s="199"/>
      <c r="EU122" s="199"/>
      <c r="EV122" s="199"/>
      <c r="EW122" s="199"/>
      <c r="EX122" s="199"/>
      <c r="EY122" s="199"/>
      <c r="EZ122" s="199"/>
    </row>
    <row r="123" spans="1:156" s="101" customFormat="1" ht="30" customHeight="1" x14ac:dyDescent="0.25">
      <c r="A123" s="146" t="s">
        <v>34</v>
      </c>
      <c r="B123" s="129">
        <v>121</v>
      </c>
      <c r="C123" s="167" t="s">
        <v>569</v>
      </c>
      <c r="D123" s="167" t="s">
        <v>403</v>
      </c>
      <c r="E123" s="195" t="s">
        <v>616</v>
      </c>
      <c r="F123" s="138">
        <f t="shared" si="27"/>
        <v>2</v>
      </c>
      <c r="G123" s="196">
        <v>124</v>
      </c>
      <c r="H123" s="196">
        <v>9</v>
      </c>
      <c r="I123" s="222">
        <v>9</v>
      </c>
      <c r="J123" s="138">
        <f t="shared" si="28"/>
        <v>2</v>
      </c>
      <c r="K123" s="125">
        <v>93.650793650793645</v>
      </c>
      <c r="L123" s="138">
        <f t="shared" si="29"/>
        <v>4</v>
      </c>
      <c r="M123" s="197">
        <v>2</v>
      </c>
      <c r="N123" s="197">
        <v>2</v>
      </c>
      <c r="O123" s="197">
        <v>2</v>
      </c>
      <c r="P123" s="124">
        <f t="shared" si="30"/>
        <v>6</v>
      </c>
      <c r="Q123" s="80">
        <v>120</v>
      </c>
      <c r="R123" s="80">
        <v>119</v>
      </c>
      <c r="S123" s="140">
        <f t="shared" si="31"/>
        <v>99</v>
      </c>
      <c r="T123" s="138">
        <f t="shared" si="32"/>
        <v>4</v>
      </c>
      <c r="U123" s="196">
        <v>149</v>
      </c>
      <c r="V123" s="196">
        <v>100</v>
      </c>
      <c r="W123" s="124">
        <f t="shared" si="33"/>
        <v>2</v>
      </c>
      <c r="X123" s="198">
        <v>116</v>
      </c>
      <c r="Y123" s="198">
        <v>13</v>
      </c>
      <c r="Z123" s="128">
        <f t="shared" si="34"/>
        <v>20</v>
      </c>
      <c r="AA123" s="128">
        <f t="shared" si="35"/>
        <v>100</v>
      </c>
      <c r="AB123" s="199"/>
      <c r="AC123" s="199"/>
      <c r="AD123" s="199"/>
      <c r="AE123" s="199"/>
      <c r="AF123" s="199"/>
      <c r="AG123" s="199"/>
      <c r="AH123" s="199"/>
      <c r="AI123" s="199"/>
      <c r="AJ123" s="199"/>
      <c r="AK123" s="199"/>
      <c r="AL123" s="199"/>
      <c r="AM123" s="199"/>
      <c r="AN123" s="199"/>
      <c r="AO123" s="199"/>
      <c r="AP123" s="199"/>
      <c r="AQ123" s="199"/>
      <c r="AR123" s="199"/>
      <c r="AS123" s="199"/>
      <c r="AT123" s="199"/>
      <c r="AU123" s="199"/>
      <c r="AV123" s="199"/>
      <c r="AW123" s="199"/>
      <c r="AX123" s="199"/>
      <c r="AY123" s="199"/>
      <c r="AZ123" s="199"/>
      <c r="BA123" s="199"/>
      <c r="BB123" s="199"/>
      <c r="BC123" s="199"/>
      <c r="BD123" s="199"/>
      <c r="BE123" s="199"/>
      <c r="BF123" s="199"/>
      <c r="BG123" s="199"/>
      <c r="BH123" s="199"/>
      <c r="BI123" s="199"/>
      <c r="BJ123" s="199"/>
      <c r="BK123" s="199"/>
      <c r="BL123" s="199"/>
      <c r="BM123" s="199"/>
      <c r="BN123" s="199"/>
      <c r="BO123" s="199"/>
      <c r="BP123" s="199"/>
      <c r="BQ123" s="199"/>
      <c r="BR123" s="199"/>
      <c r="BS123" s="199"/>
      <c r="BT123" s="199"/>
      <c r="BU123" s="199"/>
      <c r="BV123" s="199"/>
      <c r="BW123" s="199"/>
      <c r="BX123" s="199"/>
      <c r="BY123" s="199"/>
      <c r="BZ123" s="199"/>
      <c r="CA123" s="199"/>
      <c r="CB123" s="199"/>
      <c r="CC123" s="199"/>
      <c r="CD123" s="199"/>
      <c r="CE123" s="199"/>
      <c r="CF123" s="199"/>
      <c r="CG123" s="199"/>
      <c r="CH123" s="199"/>
      <c r="CI123" s="199"/>
      <c r="CJ123" s="199"/>
      <c r="CK123" s="199"/>
      <c r="CL123" s="199"/>
      <c r="CM123" s="199"/>
      <c r="CN123" s="199"/>
      <c r="CO123" s="199"/>
      <c r="CP123" s="199"/>
      <c r="CQ123" s="199"/>
      <c r="CR123" s="199"/>
      <c r="CS123" s="199"/>
      <c r="CT123" s="199"/>
      <c r="CU123" s="199"/>
      <c r="CV123" s="199"/>
      <c r="CW123" s="199"/>
      <c r="CX123" s="199"/>
      <c r="CY123" s="199"/>
      <c r="CZ123" s="199"/>
      <c r="DA123" s="199"/>
      <c r="DB123" s="199"/>
      <c r="DC123" s="199"/>
      <c r="DD123" s="199"/>
      <c r="DE123" s="199"/>
      <c r="DF123" s="199"/>
      <c r="DG123" s="199"/>
      <c r="DH123" s="199"/>
      <c r="DI123" s="199"/>
      <c r="DJ123" s="199"/>
      <c r="DK123" s="199"/>
      <c r="DL123" s="199"/>
      <c r="DM123" s="199"/>
      <c r="DN123" s="199"/>
      <c r="DO123" s="199"/>
      <c r="DP123" s="199"/>
      <c r="DQ123" s="199"/>
      <c r="DR123" s="199"/>
      <c r="DS123" s="199"/>
      <c r="DT123" s="199"/>
      <c r="DU123" s="199"/>
      <c r="DV123" s="199"/>
      <c r="DW123" s="199"/>
      <c r="DX123" s="199"/>
      <c r="DY123" s="199"/>
      <c r="DZ123" s="199"/>
      <c r="EA123" s="199"/>
      <c r="EB123" s="199"/>
      <c r="EC123" s="199"/>
      <c r="ED123" s="199"/>
      <c r="EE123" s="199"/>
      <c r="EF123" s="199"/>
      <c r="EG123" s="199"/>
      <c r="EH123" s="199"/>
      <c r="EI123" s="199"/>
      <c r="EJ123" s="199"/>
      <c r="EK123" s="199"/>
      <c r="EL123" s="199"/>
      <c r="EM123" s="199"/>
      <c r="EN123" s="199"/>
      <c r="EO123" s="199"/>
      <c r="EP123" s="199"/>
      <c r="EQ123" s="199"/>
      <c r="ER123" s="199"/>
      <c r="ES123" s="199"/>
      <c r="ET123" s="199"/>
      <c r="EU123" s="199"/>
      <c r="EV123" s="199"/>
      <c r="EW123" s="199"/>
      <c r="EX123" s="199"/>
      <c r="EY123" s="199"/>
      <c r="EZ123" s="199"/>
    </row>
    <row r="124" spans="1:156" ht="30" customHeight="1" x14ac:dyDescent="0.25">
      <c r="A124" s="146" t="s">
        <v>34</v>
      </c>
      <c r="B124" s="129">
        <v>122</v>
      </c>
      <c r="C124" s="167" t="s">
        <v>210</v>
      </c>
      <c r="D124" s="167" t="s">
        <v>391</v>
      </c>
      <c r="E124" s="195" t="s">
        <v>616</v>
      </c>
      <c r="F124" s="138">
        <f t="shared" si="27"/>
        <v>2</v>
      </c>
      <c r="G124" s="196">
        <v>106</v>
      </c>
      <c r="H124" s="196">
        <v>5</v>
      </c>
      <c r="I124" s="222">
        <v>5</v>
      </c>
      <c r="J124" s="138">
        <f t="shared" si="28"/>
        <v>2</v>
      </c>
      <c r="K124" s="125">
        <v>95.238095238095227</v>
      </c>
      <c r="L124" s="138">
        <f t="shared" si="29"/>
        <v>4</v>
      </c>
      <c r="M124" s="197">
        <v>2</v>
      </c>
      <c r="N124" s="197">
        <v>2</v>
      </c>
      <c r="O124" s="197">
        <v>2</v>
      </c>
      <c r="P124" s="124">
        <f t="shared" si="30"/>
        <v>6</v>
      </c>
      <c r="Q124" s="80">
        <v>106</v>
      </c>
      <c r="R124" s="80">
        <v>105</v>
      </c>
      <c r="S124" s="140">
        <f t="shared" si="31"/>
        <v>99</v>
      </c>
      <c r="T124" s="138">
        <f t="shared" si="32"/>
        <v>4</v>
      </c>
      <c r="U124" s="196">
        <v>100</v>
      </c>
      <c r="V124" s="196">
        <v>100</v>
      </c>
      <c r="W124" s="124">
        <f t="shared" si="33"/>
        <v>2</v>
      </c>
      <c r="X124" s="198">
        <v>69</v>
      </c>
      <c r="Y124" s="198">
        <v>6</v>
      </c>
      <c r="Z124" s="128">
        <f t="shared" si="34"/>
        <v>20</v>
      </c>
      <c r="AA124" s="128">
        <f t="shared" si="35"/>
        <v>100</v>
      </c>
      <c r="AB124" s="199"/>
      <c r="AC124" s="199"/>
      <c r="AD124" s="199"/>
      <c r="AE124" s="199"/>
      <c r="AF124" s="199"/>
      <c r="AG124" s="199"/>
      <c r="AH124" s="199"/>
      <c r="AI124" s="199"/>
      <c r="AJ124" s="199"/>
      <c r="AK124" s="199"/>
      <c r="AL124" s="199"/>
      <c r="AM124" s="199"/>
      <c r="AN124" s="199"/>
      <c r="AO124" s="199"/>
      <c r="AP124" s="199"/>
      <c r="AQ124" s="199"/>
      <c r="AR124" s="199"/>
      <c r="AS124" s="199"/>
      <c r="AT124" s="199"/>
      <c r="AU124" s="199"/>
      <c r="AV124" s="199"/>
      <c r="AW124" s="199"/>
      <c r="AX124" s="199"/>
      <c r="AY124" s="199"/>
      <c r="AZ124" s="199"/>
      <c r="BA124" s="199"/>
      <c r="BB124" s="199"/>
      <c r="BC124" s="199"/>
      <c r="BD124" s="199"/>
      <c r="BE124" s="199"/>
      <c r="BF124" s="199"/>
      <c r="BG124" s="199"/>
      <c r="BH124" s="199"/>
      <c r="BI124" s="199"/>
      <c r="BJ124" s="199"/>
      <c r="BK124" s="199"/>
      <c r="BL124" s="199"/>
      <c r="BM124" s="199"/>
      <c r="BN124" s="199"/>
      <c r="BO124" s="199"/>
      <c r="BP124" s="199"/>
      <c r="BQ124" s="199"/>
      <c r="BR124" s="199"/>
      <c r="BS124" s="199"/>
      <c r="BT124" s="199"/>
      <c r="BU124" s="199"/>
      <c r="BV124" s="199"/>
      <c r="BW124" s="199"/>
      <c r="BX124" s="199"/>
      <c r="BY124" s="199"/>
      <c r="BZ124" s="199"/>
      <c r="CA124" s="199"/>
      <c r="CB124" s="199"/>
      <c r="CC124" s="199"/>
      <c r="CD124" s="199"/>
      <c r="CE124" s="199"/>
      <c r="CF124" s="199"/>
      <c r="CG124" s="199"/>
      <c r="CH124" s="199"/>
      <c r="CI124" s="199"/>
      <c r="CJ124" s="199"/>
      <c r="CK124" s="199"/>
      <c r="CL124" s="199"/>
      <c r="CM124" s="199"/>
      <c r="CN124" s="199"/>
      <c r="CO124" s="199"/>
      <c r="CP124" s="199"/>
      <c r="CQ124" s="199"/>
      <c r="CR124" s="199"/>
      <c r="CS124" s="199"/>
      <c r="CT124" s="199"/>
      <c r="CU124" s="199"/>
      <c r="CV124" s="199"/>
      <c r="CW124" s="199"/>
      <c r="CX124" s="199"/>
      <c r="CY124" s="199"/>
      <c r="CZ124" s="199"/>
      <c r="DA124" s="199"/>
      <c r="DB124" s="199"/>
      <c r="DC124" s="199"/>
      <c r="DD124" s="199"/>
      <c r="DE124" s="199"/>
      <c r="DF124" s="199"/>
      <c r="DG124" s="199"/>
      <c r="DH124" s="199"/>
      <c r="DI124" s="199"/>
      <c r="DJ124" s="199"/>
      <c r="DK124" s="199"/>
      <c r="DL124" s="199"/>
      <c r="DM124" s="199"/>
      <c r="DN124" s="199"/>
      <c r="DO124" s="199"/>
      <c r="DP124" s="199"/>
      <c r="DQ124" s="199"/>
      <c r="DR124" s="199"/>
      <c r="DS124" s="199"/>
      <c r="DT124" s="199"/>
      <c r="DU124" s="199"/>
      <c r="DV124" s="199"/>
      <c r="DW124" s="199"/>
      <c r="DX124" s="199"/>
      <c r="DY124" s="199"/>
      <c r="DZ124" s="199"/>
      <c r="EA124" s="199"/>
      <c r="EB124" s="199"/>
      <c r="EC124" s="199"/>
      <c r="ED124" s="199"/>
      <c r="EE124" s="199"/>
      <c r="EF124" s="199"/>
      <c r="EG124" s="199"/>
      <c r="EH124" s="199"/>
      <c r="EI124" s="199"/>
      <c r="EJ124" s="199"/>
      <c r="EK124" s="199"/>
      <c r="EL124" s="199"/>
      <c r="EM124" s="199"/>
      <c r="EN124" s="199"/>
      <c r="EO124" s="199"/>
      <c r="EP124" s="199"/>
      <c r="EQ124" s="199"/>
      <c r="ER124" s="199"/>
      <c r="ES124" s="199"/>
      <c r="ET124" s="199"/>
      <c r="EU124" s="199"/>
      <c r="EV124" s="199"/>
      <c r="EW124" s="199"/>
      <c r="EX124" s="199"/>
      <c r="EY124" s="199"/>
      <c r="EZ124" s="199"/>
    </row>
    <row r="125" spans="1:156" ht="30" customHeight="1" x14ac:dyDescent="0.25">
      <c r="A125" s="166" t="s">
        <v>594</v>
      </c>
      <c r="B125" s="129">
        <v>123</v>
      </c>
      <c r="C125" s="167" t="s">
        <v>4</v>
      </c>
      <c r="D125" s="167" t="s">
        <v>263</v>
      </c>
      <c r="E125" s="129" t="s">
        <v>616</v>
      </c>
      <c r="F125" s="124">
        <f t="shared" si="27"/>
        <v>2</v>
      </c>
      <c r="G125" s="91">
        <v>31</v>
      </c>
      <c r="H125" s="91">
        <v>2</v>
      </c>
      <c r="I125" s="219">
        <v>2</v>
      </c>
      <c r="J125" s="124">
        <f t="shared" si="28"/>
        <v>2</v>
      </c>
      <c r="K125" s="130">
        <v>100</v>
      </c>
      <c r="L125" s="124">
        <f t="shared" si="29"/>
        <v>4</v>
      </c>
      <c r="M125" s="126">
        <v>1</v>
      </c>
      <c r="N125" s="126">
        <v>2</v>
      </c>
      <c r="O125" s="126">
        <v>2</v>
      </c>
      <c r="P125" s="124">
        <f t="shared" si="30"/>
        <v>5</v>
      </c>
      <c r="Q125" s="80">
        <v>31</v>
      </c>
      <c r="R125" s="80">
        <v>31</v>
      </c>
      <c r="S125" s="127">
        <f t="shared" si="31"/>
        <v>100</v>
      </c>
      <c r="T125" s="124">
        <f t="shared" si="32"/>
        <v>4</v>
      </c>
      <c r="U125" s="91">
        <v>27</v>
      </c>
      <c r="V125" s="91">
        <v>100</v>
      </c>
      <c r="W125" s="124">
        <f t="shared" si="33"/>
        <v>2</v>
      </c>
      <c r="X125" s="131">
        <v>22</v>
      </c>
      <c r="Y125" s="131">
        <v>1</v>
      </c>
      <c r="Z125" s="128">
        <f t="shared" si="34"/>
        <v>19</v>
      </c>
      <c r="AA125" s="128">
        <f t="shared" si="35"/>
        <v>95</v>
      </c>
    </row>
    <row r="126" spans="1:156" ht="30" customHeight="1" x14ac:dyDescent="0.25">
      <c r="A126" s="166" t="s">
        <v>594</v>
      </c>
      <c r="B126" s="129">
        <v>124</v>
      </c>
      <c r="C126" s="167" t="s">
        <v>6</v>
      </c>
      <c r="D126" s="167" t="s">
        <v>267</v>
      </c>
      <c r="E126" s="129" t="s">
        <v>616</v>
      </c>
      <c r="F126" s="124">
        <f t="shared" si="27"/>
        <v>2</v>
      </c>
      <c r="G126" s="91">
        <v>28</v>
      </c>
      <c r="H126" s="91">
        <v>2</v>
      </c>
      <c r="I126" s="219">
        <v>2</v>
      </c>
      <c r="J126" s="124">
        <f t="shared" si="28"/>
        <v>2</v>
      </c>
      <c r="K126" s="130">
        <v>100</v>
      </c>
      <c r="L126" s="124">
        <f t="shared" si="29"/>
        <v>4</v>
      </c>
      <c r="M126" s="126">
        <v>2</v>
      </c>
      <c r="N126" s="126">
        <v>2</v>
      </c>
      <c r="O126" s="126">
        <v>2</v>
      </c>
      <c r="P126" s="124">
        <f t="shared" si="30"/>
        <v>6</v>
      </c>
      <c r="Q126" s="80">
        <v>28</v>
      </c>
      <c r="R126" s="80">
        <v>25</v>
      </c>
      <c r="S126" s="127">
        <f t="shared" si="31"/>
        <v>89</v>
      </c>
      <c r="T126" s="124">
        <f t="shared" si="32"/>
        <v>3</v>
      </c>
      <c r="U126" s="91">
        <v>25</v>
      </c>
      <c r="V126" s="91">
        <v>100</v>
      </c>
      <c r="W126" s="124">
        <f t="shared" si="33"/>
        <v>2</v>
      </c>
      <c r="X126" s="131">
        <v>57</v>
      </c>
      <c r="Y126" s="131">
        <v>0</v>
      </c>
      <c r="Z126" s="128">
        <f t="shared" si="34"/>
        <v>19</v>
      </c>
      <c r="AA126" s="128">
        <f t="shared" si="35"/>
        <v>95</v>
      </c>
    </row>
    <row r="127" spans="1:156" ht="30" customHeight="1" x14ac:dyDescent="0.25">
      <c r="A127" s="166" t="s">
        <v>595</v>
      </c>
      <c r="B127" s="129">
        <v>125</v>
      </c>
      <c r="C127" s="167" t="s">
        <v>9</v>
      </c>
      <c r="D127" s="167" t="s">
        <v>261</v>
      </c>
      <c r="E127" s="129" t="s">
        <v>616</v>
      </c>
      <c r="F127" s="124">
        <f t="shared" si="27"/>
        <v>2</v>
      </c>
      <c r="G127" s="91">
        <v>43</v>
      </c>
      <c r="H127" s="91">
        <v>4</v>
      </c>
      <c r="I127" s="219">
        <v>4</v>
      </c>
      <c r="J127" s="124">
        <f t="shared" si="28"/>
        <v>2</v>
      </c>
      <c r="K127" s="125">
        <v>100</v>
      </c>
      <c r="L127" s="124">
        <f t="shared" si="29"/>
        <v>4</v>
      </c>
      <c r="M127" s="126">
        <v>2</v>
      </c>
      <c r="N127" s="126">
        <v>2</v>
      </c>
      <c r="O127" s="126">
        <v>2</v>
      </c>
      <c r="P127" s="124">
        <f t="shared" si="30"/>
        <v>6</v>
      </c>
      <c r="Q127" s="80">
        <v>43</v>
      </c>
      <c r="R127" s="80">
        <v>37</v>
      </c>
      <c r="S127" s="127">
        <f t="shared" si="31"/>
        <v>86</v>
      </c>
      <c r="T127" s="124">
        <f t="shared" si="32"/>
        <v>3</v>
      </c>
      <c r="U127" s="91">
        <v>34</v>
      </c>
      <c r="V127" s="91">
        <v>100</v>
      </c>
      <c r="W127" s="124">
        <f t="shared" si="33"/>
        <v>2</v>
      </c>
      <c r="X127" s="91">
        <v>72</v>
      </c>
      <c r="Y127" s="91">
        <v>1</v>
      </c>
      <c r="Z127" s="128">
        <f t="shared" si="34"/>
        <v>19</v>
      </c>
      <c r="AA127" s="128">
        <f t="shared" si="35"/>
        <v>95</v>
      </c>
    </row>
    <row r="128" spans="1:156" ht="30" customHeight="1" x14ac:dyDescent="0.25">
      <c r="A128" s="166" t="s">
        <v>595</v>
      </c>
      <c r="B128" s="129">
        <v>126</v>
      </c>
      <c r="C128" s="167" t="s">
        <v>10</v>
      </c>
      <c r="D128" s="167" t="s">
        <v>251</v>
      </c>
      <c r="E128" s="129" t="s">
        <v>616</v>
      </c>
      <c r="F128" s="124">
        <f t="shared" si="27"/>
        <v>2</v>
      </c>
      <c r="G128" s="91">
        <v>135</v>
      </c>
      <c r="H128" s="91">
        <v>9</v>
      </c>
      <c r="I128" s="219">
        <v>9</v>
      </c>
      <c r="J128" s="124">
        <f t="shared" si="28"/>
        <v>2</v>
      </c>
      <c r="K128" s="125">
        <v>83.333333333333343</v>
      </c>
      <c r="L128" s="124">
        <f t="shared" si="29"/>
        <v>3</v>
      </c>
      <c r="M128" s="126">
        <v>2</v>
      </c>
      <c r="N128" s="126">
        <v>2</v>
      </c>
      <c r="O128" s="126">
        <v>2</v>
      </c>
      <c r="P128" s="124">
        <f t="shared" si="30"/>
        <v>6</v>
      </c>
      <c r="Q128" s="80">
        <v>135</v>
      </c>
      <c r="R128" s="80">
        <v>135</v>
      </c>
      <c r="S128" s="127">
        <f t="shared" si="31"/>
        <v>100</v>
      </c>
      <c r="T128" s="124">
        <f t="shared" si="32"/>
        <v>4</v>
      </c>
      <c r="U128" s="91">
        <v>117</v>
      </c>
      <c r="V128" s="91">
        <v>100</v>
      </c>
      <c r="W128" s="124">
        <f t="shared" si="33"/>
        <v>2</v>
      </c>
      <c r="X128" s="91">
        <v>45</v>
      </c>
      <c r="Y128" s="91">
        <v>27</v>
      </c>
      <c r="Z128" s="128">
        <f t="shared" si="34"/>
        <v>19</v>
      </c>
      <c r="AA128" s="128">
        <f t="shared" si="35"/>
        <v>95</v>
      </c>
    </row>
    <row r="129" spans="1:156" ht="30" customHeight="1" x14ac:dyDescent="0.25">
      <c r="A129" s="166" t="s">
        <v>596</v>
      </c>
      <c r="B129" s="129">
        <v>127</v>
      </c>
      <c r="C129" s="167" t="s">
        <v>518</v>
      </c>
      <c r="D129" s="167" t="s">
        <v>270</v>
      </c>
      <c r="E129" s="129" t="s">
        <v>616</v>
      </c>
      <c r="F129" s="124">
        <f t="shared" si="27"/>
        <v>2</v>
      </c>
      <c r="G129" s="91">
        <v>102</v>
      </c>
      <c r="H129" s="91">
        <v>4</v>
      </c>
      <c r="I129" s="222">
        <v>4</v>
      </c>
      <c r="J129" s="124">
        <f t="shared" si="28"/>
        <v>2</v>
      </c>
      <c r="K129" s="132">
        <v>91.666666666666657</v>
      </c>
      <c r="L129" s="124">
        <f t="shared" si="29"/>
        <v>4</v>
      </c>
      <c r="M129" s="126">
        <v>1</v>
      </c>
      <c r="N129" s="126">
        <v>2</v>
      </c>
      <c r="O129" s="126">
        <v>2</v>
      </c>
      <c r="P129" s="124">
        <f t="shared" si="30"/>
        <v>5</v>
      </c>
      <c r="Q129" s="80">
        <v>98</v>
      </c>
      <c r="R129" s="80">
        <v>97</v>
      </c>
      <c r="S129" s="127">
        <f t="shared" si="31"/>
        <v>99</v>
      </c>
      <c r="T129" s="124">
        <f t="shared" si="32"/>
        <v>4</v>
      </c>
      <c r="U129" s="91">
        <v>106</v>
      </c>
      <c r="V129" s="91">
        <v>100</v>
      </c>
      <c r="W129" s="124">
        <f t="shared" si="33"/>
        <v>2</v>
      </c>
      <c r="X129" s="131">
        <v>99</v>
      </c>
      <c r="Y129" s="131">
        <v>3</v>
      </c>
      <c r="Z129" s="128">
        <f t="shared" si="34"/>
        <v>19</v>
      </c>
      <c r="AA129" s="128">
        <f t="shared" si="35"/>
        <v>95</v>
      </c>
      <c r="AD129" s="92"/>
    </row>
    <row r="130" spans="1:156" ht="30" customHeight="1" x14ac:dyDescent="0.25">
      <c r="A130" s="166" t="s">
        <v>597</v>
      </c>
      <c r="B130" s="129">
        <v>128</v>
      </c>
      <c r="C130" s="167" t="s">
        <v>123</v>
      </c>
      <c r="D130" s="167" t="s">
        <v>285</v>
      </c>
      <c r="E130" s="129" t="s">
        <v>616</v>
      </c>
      <c r="F130" s="124">
        <f t="shared" si="27"/>
        <v>2</v>
      </c>
      <c r="G130" s="91">
        <v>136</v>
      </c>
      <c r="H130" s="91">
        <v>6</v>
      </c>
      <c r="I130" s="226">
        <v>6</v>
      </c>
      <c r="J130" s="124">
        <f t="shared" si="28"/>
        <v>2</v>
      </c>
      <c r="K130" s="130">
        <v>91.666666666666657</v>
      </c>
      <c r="L130" s="124">
        <f t="shared" si="29"/>
        <v>4</v>
      </c>
      <c r="M130" s="126">
        <v>2</v>
      </c>
      <c r="N130" s="126">
        <v>2</v>
      </c>
      <c r="O130" s="126">
        <v>1</v>
      </c>
      <c r="P130" s="124">
        <f t="shared" si="30"/>
        <v>5</v>
      </c>
      <c r="Q130" s="80">
        <v>135</v>
      </c>
      <c r="R130" s="80">
        <v>134</v>
      </c>
      <c r="S130" s="127">
        <f t="shared" si="31"/>
        <v>99</v>
      </c>
      <c r="T130" s="124">
        <f t="shared" si="32"/>
        <v>4</v>
      </c>
      <c r="U130" s="91">
        <v>138</v>
      </c>
      <c r="V130" s="91">
        <v>100</v>
      </c>
      <c r="W130" s="124">
        <f t="shared" si="33"/>
        <v>2</v>
      </c>
      <c r="X130" s="91">
        <v>191</v>
      </c>
      <c r="Y130" s="91">
        <v>104</v>
      </c>
      <c r="Z130" s="128">
        <f t="shared" si="34"/>
        <v>19</v>
      </c>
      <c r="AA130" s="128">
        <f t="shared" si="35"/>
        <v>95</v>
      </c>
    </row>
    <row r="131" spans="1:156" ht="30" customHeight="1" x14ac:dyDescent="0.25">
      <c r="A131" s="166" t="s">
        <v>598</v>
      </c>
      <c r="B131" s="129">
        <v>129</v>
      </c>
      <c r="C131" s="167" t="s">
        <v>601</v>
      </c>
      <c r="D131" s="167" t="s">
        <v>600</v>
      </c>
      <c r="E131" s="134" t="s">
        <v>616</v>
      </c>
      <c r="F131" s="124">
        <v>2</v>
      </c>
      <c r="G131" s="91">
        <v>69</v>
      </c>
      <c r="H131" s="91">
        <v>4</v>
      </c>
      <c r="I131" s="182">
        <v>4</v>
      </c>
      <c r="J131" s="124">
        <v>2</v>
      </c>
      <c r="K131" s="132">
        <v>98.412698412698404</v>
      </c>
      <c r="L131" s="124">
        <v>4</v>
      </c>
      <c r="M131" s="126">
        <v>2</v>
      </c>
      <c r="N131" s="126">
        <v>2</v>
      </c>
      <c r="O131" s="126">
        <v>1</v>
      </c>
      <c r="P131" s="124">
        <v>5</v>
      </c>
      <c r="Q131" s="228">
        <v>66</v>
      </c>
      <c r="R131" s="228">
        <v>66</v>
      </c>
      <c r="S131" s="127">
        <v>100</v>
      </c>
      <c r="T131" s="124">
        <v>4</v>
      </c>
      <c r="U131" s="91">
        <v>67</v>
      </c>
      <c r="V131" s="91">
        <v>100</v>
      </c>
      <c r="W131" s="124">
        <v>2</v>
      </c>
      <c r="X131" s="131">
        <v>266</v>
      </c>
      <c r="Y131" s="131">
        <v>26</v>
      </c>
      <c r="Z131" s="128">
        <v>19</v>
      </c>
      <c r="AA131" s="128">
        <v>95</v>
      </c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  <c r="BO131" s="5"/>
      <c r="BP131" s="5"/>
      <c r="BQ131" s="5"/>
      <c r="BR131" s="5"/>
      <c r="BS131" s="5"/>
      <c r="BT131" s="5"/>
      <c r="BU131" s="5"/>
      <c r="BV131" s="5"/>
      <c r="BW131" s="5"/>
      <c r="BX131" s="5"/>
      <c r="BY131" s="5"/>
      <c r="BZ131" s="5"/>
      <c r="CA131" s="5"/>
      <c r="CB131" s="5"/>
      <c r="CC131" s="5"/>
      <c r="CD131" s="5"/>
      <c r="CE131" s="5"/>
      <c r="CF131" s="5"/>
      <c r="CG131" s="5"/>
      <c r="CH131" s="5"/>
      <c r="CI131" s="5"/>
      <c r="CJ131" s="5"/>
      <c r="CK131" s="5"/>
      <c r="CL131" s="5"/>
      <c r="CM131" s="5"/>
      <c r="CN131" s="5"/>
      <c r="CO131" s="5"/>
      <c r="CP131" s="5"/>
      <c r="CQ131" s="5"/>
      <c r="CR131" s="5"/>
      <c r="CS131" s="5"/>
      <c r="CT131" s="5"/>
      <c r="CU131" s="5"/>
      <c r="CV131" s="5"/>
      <c r="CW131" s="5"/>
      <c r="CX131" s="5"/>
      <c r="CY131" s="5"/>
      <c r="CZ131" s="5"/>
      <c r="DA131" s="5"/>
      <c r="DB131" s="5"/>
      <c r="DC131" s="5"/>
      <c r="DD131" s="5"/>
      <c r="DE131" s="5"/>
      <c r="DF131" s="5"/>
      <c r="DG131" s="5"/>
      <c r="DH131" s="5"/>
      <c r="DI131" s="5"/>
      <c r="DJ131" s="5"/>
      <c r="DK131" s="5"/>
      <c r="DL131" s="5"/>
      <c r="DM131" s="5"/>
      <c r="DN131" s="5"/>
      <c r="DO131" s="5"/>
      <c r="DP131" s="5"/>
      <c r="DQ131" s="5"/>
      <c r="DR131" s="5"/>
      <c r="DS131" s="5"/>
      <c r="DT131" s="5"/>
      <c r="DU131" s="5"/>
      <c r="DV131" s="5"/>
      <c r="DW131" s="5"/>
      <c r="DX131" s="5"/>
      <c r="DY131" s="5"/>
      <c r="DZ131" s="5"/>
      <c r="EA131" s="5"/>
      <c r="EB131" s="5"/>
      <c r="EC131" s="5"/>
      <c r="ED131" s="5"/>
      <c r="EE131" s="5"/>
      <c r="EF131" s="5"/>
      <c r="EG131" s="5"/>
      <c r="EH131" s="5"/>
      <c r="EI131" s="5"/>
      <c r="EJ131" s="5"/>
      <c r="EK131" s="5"/>
      <c r="EL131" s="5"/>
      <c r="EM131" s="5"/>
      <c r="EN131" s="5"/>
      <c r="EO131" s="5"/>
      <c r="EP131" s="5"/>
      <c r="EQ131" s="5"/>
      <c r="ER131" s="5"/>
      <c r="ES131" s="5"/>
      <c r="ET131" s="5"/>
      <c r="EU131" s="5"/>
      <c r="EV131" s="5"/>
      <c r="EW131" s="5"/>
      <c r="EX131" s="5"/>
      <c r="EY131" s="5"/>
      <c r="EZ131" s="5"/>
    </row>
    <row r="132" spans="1:156" ht="30" customHeight="1" x14ac:dyDescent="0.25">
      <c r="A132" s="166" t="s">
        <v>604</v>
      </c>
      <c r="B132" s="129">
        <v>130</v>
      </c>
      <c r="C132" s="167" t="s">
        <v>131</v>
      </c>
      <c r="D132" s="167" t="s">
        <v>298</v>
      </c>
      <c r="E132" s="129" t="s">
        <v>616</v>
      </c>
      <c r="F132" s="124">
        <f t="shared" ref="F132:F163" si="36">IF(E132="25/26",2,0)</f>
        <v>2</v>
      </c>
      <c r="G132" s="196">
        <v>5</v>
      </c>
      <c r="H132" s="196">
        <v>1</v>
      </c>
      <c r="I132" s="137">
        <v>1</v>
      </c>
      <c r="J132" s="124">
        <f t="shared" ref="J132:J163" si="37">IF(ABS((H132-I132)/I132)&lt;=0.1,2,IF(AND(ABS((H132-I132)/I132)&gt;0.1,ABS((H132-I132)/I132)&lt;=0.2),1,0))</f>
        <v>2</v>
      </c>
      <c r="K132" s="132">
        <v>87.301587301587304</v>
      </c>
      <c r="L132" s="124">
        <f t="shared" ref="L132:L163" si="38">IF(K132&gt;90,4,IF(AND(K132&gt;80,K132&lt;=90),3,IF(AND(K132&gt;=50,K132&lt;=80),2,IF(AND(K132&gt;=10,K132&lt;50),1,0))))</f>
        <v>3</v>
      </c>
      <c r="M132" s="126">
        <v>2</v>
      </c>
      <c r="N132" s="126">
        <v>2</v>
      </c>
      <c r="O132" s="126">
        <v>2</v>
      </c>
      <c r="P132" s="124">
        <f t="shared" ref="P132:P163" si="39">SUM(M132:O132)</f>
        <v>6</v>
      </c>
      <c r="Q132" s="80">
        <v>3</v>
      </c>
      <c r="R132" s="80">
        <v>3</v>
      </c>
      <c r="S132" s="127">
        <f t="shared" ref="S132:S163" si="40">ROUND(R132/Q132*100,0)</f>
        <v>100</v>
      </c>
      <c r="T132" s="124">
        <f t="shared" ref="T132:T163" si="41">IF(S132&gt;90,4,IF(AND(S132&gt;80,S132&lt;=90),3,IF(AND(S132&gt;=50,S132&lt;=80),2,IF(AND(S132&gt;=10,S132&lt;50),1,0))))</f>
        <v>4</v>
      </c>
      <c r="U132" s="196">
        <v>5</v>
      </c>
      <c r="V132" s="196">
        <v>100</v>
      </c>
      <c r="W132" s="124">
        <f t="shared" ref="W132:W163" si="42">IF(V132&gt;=90,2,IF(V132&gt;=80,1,0))</f>
        <v>2</v>
      </c>
      <c r="X132" s="211">
        <v>49</v>
      </c>
      <c r="Y132" s="131">
        <v>0</v>
      </c>
      <c r="Z132" s="128">
        <f t="shared" ref="Z132:Z163" si="43">F132+J132+L132+P132+T132+W132</f>
        <v>19</v>
      </c>
      <c r="AA132" s="128">
        <f t="shared" ref="AA132:AA163" si="44">ROUND(Z132/$Z$2*100,0)</f>
        <v>95</v>
      </c>
    </row>
    <row r="133" spans="1:156" ht="30" customHeight="1" x14ac:dyDescent="0.25">
      <c r="A133" s="166" t="s">
        <v>605</v>
      </c>
      <c r="B133" s="129">
        <v>131</v>
      </c>
      <c r="C133" s="167" t="s">
        <v>139</v>
      </c>
      <c r="D133" s="167" t="s">
        <v>305</v>
      </c>
      <c r="E133" s="129" t="s">
        <v>616</v>
      </c>
      <c r="F133" s="124">
        <f t="shared" si="36"/>
        <v>2</v>
      </c>
      <c r="G133" s="196">
        <v>49</v>
      </c>
      <c r="H133" s="196">
        <v>3</v>
      </c>
      <c r="I133" s="182">
        <v>3</v>
      </c>
      <c r="J133" s="124">
        <f t="shared" si="37"/>
        <v>2</v>
      </c>
      <c r="K133" s="132">
        <v>90.476190476190482</v>
      </c>
      <c r="L133" s="124">
        <f t="shared" si="38"/>
        <v>4</v>
      </c>
      <c r="M133" s="126">
        <v>2</v>
      </c>
      <c r="N133" s="126">
        <v>2</v>
      </c>
      <c r="O133" s="126">
        <v>1</v>
      </c>
      <c r="P133" s="124">
        <f t="shared" si="39"/>
        <v>5</v>
      </c>
      <c r="Q133" s="80">
        <v>49</v>
      </c>
      <c r="R133" s="80">
        <v>48</v>
      </c>
      <c r="S133" s="127">
        <f t="shared" si="40"/>
        <v>98</v>
      </c>
      <c r="T133" s="124">
        <f t="shared" si="41"/>
        <v>4</v>
      </c>
      <c r="U133" s="196">
        <v>42</v>
      </c>
      <c r="V133" s="196">
        <v>100</v>
      </c>
      <c r="W133" s="124">
        <f t="shared" si="42"/>
        <v>2</v>
      </c>
      <c r="X133" s="211">
        <v>26</v>
      </c>
      <c r="Y133" s="211">
        <v>5</v>
      </c>
      <c r="Z133" s="128">
        <f t="shared" si="43"/>
        <v>19</v>
      </c>
      <c r="AA133" s="128">
        <f t="shared" si="44"/>
        <v>95</v>
      </c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  <c r="BO133" s="5"/>
      <c r="BP133" s="5"/>
      <c r="BQ133" s="5"/>
      <c r="BR133" s="5"/>
      <c r="BS133" s="5"/>
      <c r="BT133" s="5"/>
      <c r="BU133" s="5"/>
      <c r="BV133" s="5"/>
      <c r="BW133" s="5"/>
      <c r="BX133" s="5"/>
      <c r="BY133" s="5"/>
      <c r="BZ133" s="5"/>
      <c r="CA133" s="5"/>
      <c r="CB133" s="5"/>
      <c r="CC133" s="5"/>
      <c r="CD133" s="5"/>
      <c r="CE133" s="5"/>
      <c r="CF133" s="5"/>
      <c r="CG133" s="5"/>
      <c r="CH133" s="5"/>
      <c r="CI133" s="5"/>
      <c r="CJ133" s="5"/>
      <c r="CK133" s="5"/>
      <c r="CL133" s="5"/>
      <c r="CM133" s="5"/>
      <c r="CN133" s="5"/>
      <c r="CO133" s="5"/>
      <c r="CP133" s="5"/>
      <c r="CQ133" s="5"/>
      <c r="CR133" s="5"/>
      <c r="CS133" s="5"/>
      <c r="CT133" s="5"/>
      <c r="CU133" s="5"/>
      <c r="CV133" s="5"/>
      <c r="CW133" s="5"/>
      <c r="CX133" s="5"/>
      <c r="CY133" s="5"/>
      <c r="CZ133" s="5"/>
      <c r="DA133" s="5"/>
      <c r="DB133" s="5"/>
      <c r="DC133" s="5"/>
      <c r="DD133" s="5"/>
      <c r="DE133" s="5"/>
      <c r="DF133" s="5"/>
      <c r="DG133" s="5"/>
      <c r="DH133" s="5"/>
      <c r="DI133" s="5"/>
      <c r="DJ133" s="5"/>
      <c r="DK133" s="5"/>
      <c r="DL133" s="5"/>
      <c r="DM133" s="5"/>
      <c r="DN133" s="5"/>
      <c r="DO133" s="5"/>
      <c r="DP133" s="5"/>
      <c r="DQ133" s="5"/>
      <c r="DR133" s="5"/>
      <c r="DS133" s="5"/>
      <c r="DT133" s="5"/>
      <c r="DU133" s="5"/>
      <c r="DV133" s="5"/>
      <c r="DW133" s="5"/>
      <c r="DX133" s="5"/>
      <c r="DY133" s="5"/>
      <c r="DZ133" s="5"/>
      <c r="EA133" s="5"/>
      <c r="EB133" s="5"/>
      <c r="EC133" s="5"/>
      <c r="ED133" s="5"/>
      <c r="EE133" s="5"/>
      <c r="EF133" s="5"/>
      <c r="EG133" s="5"/>
      <c r="EH133" s="5"/>
      <c r="EI133" s="5"/>
      <c r="EJ133" s="5"/>
      <c r="EK133" s="5"/>
      <c r="EL133" s="5"/>
      <c r="EM133" s="5"/>
      <c r="EN133" s="5"/>
      <c r="EO133" s="5"/>
      <c r="EP133" s="5"/>
      <c r="EQ133" s="5"/>
      <c r="ER133" s="5"/>
      <c r="ES133" s="5"/>
      <c r="ET133" s="5"/>
      <c r="EU133" s="5"/>
      <c r="EV133" s="5"/>
      <c r="EW133" s="5"/>
      <c r="EX133" s="5"/>
      <c r="EY133" s="5"/>
      <c r="EZ133" s="5"/>
    </row>
    <row r="134" spans="1:156" ht="30" customHeight="1" x14ac:dyDescent="0.25">
      <c r="A134" s="166" t="s">
        <v>605</v>
      </c>
      <c r="B134" s="129">
        <v>132</v>
      </c>
      <c r="C134" s="167" t="s">
        <v>137</v>
      </c>
      <c r="D134" s="167" t="s">
        <v>306</v>
      </c>
      <c r="E134" s="129" t="s">
        <v>616</v>
      </c>
      <c r="F134" s="124">
        <f t="shared" si="36"/>
        <v>2</v>
      </c>
      <c r="G134" s="196">
        <v>59</v>
      </c>
      <c r="H134" s="196">
        <v>6</v>
      </c>
      <c r="I134" s="182">
        <v>6</v>
      </c>
      <c r="J134" s="124">
        <f t="shared" si="37"/>
        <v>2</v>
      </c>
      <c r="K134" s="132">
        <v>92.063492063492063</v>
      </c>
      <c r="L134" s="124">
        <f t="shared" si="38"/>
        <v>4</v>
      </c>
      <c r="M134" s="126">
        <v>1</v>
      </c>
      <c r="N134" s="126">
        <v>2</v>
      </c>
      <c r="O134" s="126">
        <v>2</v>
      </c>
      <c r="P134" s="124">
        <f t="shared" si="39"/>
        <v>5</v>
      </c>
      <c r="Q134" s="80">
        <v>42</v>
      </c>
      <c r="R134" s="80">
        <v>42</v>
      </c>
      <c r="S134" s="127">
        <f t="shared" si="40"/>
        <v>100</v>
      </c>
      <c r="T134" s="124">
        <f t="shared" si="41"/>
        <v>4</v>
      </c>
      <c r="U134" s="196">
        <v>60</v>
      </c>
      <c r="V134" s="196">
        <v>100</v>
      </c>
      <c r="W134" s="124">
        <f t="shared" si="42"/>
        <v>2</v>
      </c>
      <c r="X134" s="211">
        <v>94</v>
      </c>
      <c r="Y134" s="211">
        <v>3</v>
      </c>
      <c r="Z134" s="128">
        <f t="shared" si="43"/>
        <v>19</v>
      </c>
      <c r="AA134" s="128">
        <f t="shared" si="44"/>
        <v>95</v>
      </c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  <c r="BO134" s="5"/>
      <c r="BP134" s="5"/>
      <c r="BQ134" s="5"/>
      <c r="BR134" s="5"/>
      <c r="BS134" s="5"/>
      <c r="BT134" s="5"/>
      <c r="BU134" s="5"/>
      <c r="BV134" s="5"/>
      <c r="BW134" s="5"/>
      <c r="BX134" s="5"/>
      <c r="BY134" s="5"/>
      <c r="BZ134" s="5"/>
      <c r="CA134" s="5"/>
      <c r="CB134" s="5"/>
      <c r="CC134" s="5"/>
      <c r="CD134" s="5"/>
      <c r="CE134" s="5"/>
      <c r="CF134" s="5"/>
      <c r="CG134" s="5"/>
      <c r="CH134" s="5"/>
      <c r="CI134" s="5"/>
      <c r="CJ134" s="5"/>
      <c r="CK134" s="5"/>
      <c r="CL134" s="5"/>
      <c r="CM134" s="5"/>
      <c r="CN134" s="5"/>
      <c r="CO134" s="5"/>
      <c r="CP134" s="5"/>
      <c r="CQ134" s="5"/>
      <c r="CR134" s="5"/>
      <c r="CS134" s="5"/>
      <c r="CT134" s="5"/>
      <c r="CU134" s="5"/>
      <c r="CV134" s="5"/>
      <c r="CW134" s="5"/>
      <c r="CX134" s="5"/>
      <c r="CY134" s="5"/>
      <c r="CZ134" s="5"/>
      <c r="DA134" s="5"/>
      <c r="DB134" s="5"/>
      <c r="DC134" s="5"/>
      <c r="DD134" s="5"/>
      <c r="DE134" s="5"/>
      <c r="DF134" s="5"/>
      <c r="DG134" s="5"/>
      <c r="DH134" s="5"/>
      <c r="DI134" s="5"/>
      <c r="DJ134" s="5"/>
      <c r="DK134" s="5"/>
      <c r="DL134" s="5"/>
      <c r="DM134" s="5"/>
      <c r="DN134" s="5"/>
      <c r="DO134" s="5"/>
      <c r="DP134" s="5"/>
      <c r="DQ134" s="5"/>
      <c r="DR134" s="5"/>
      <c r="DS134" s="5"/>
      <c r="DT134" s="5"/>
      <c r="DU134" s="5"/>
      <c r="DV134" s="5"/>
      <c r="DW134" s="5"/>
      <c r="DX134" s="5"/>
      <c r="DY134" s="5"/>
      <c r="DZ134" s="5"/>
      <c r="EA134" s="5"/>
      <c r="EB134" s="5"/>
      <c r="EC134" s="5"/>
      <c r="ED134" s="5"/>
      <c r="EE134" s="5"/>
      <c r="EF134" s="5"/>
      <c r="EG134" s="5"/>
      <c r="EH134" s="5"/>
      <c r="EI134" s="5"/>
      <c r="EJ134" s="5"/>
      <c r="EK134" s="5"/>
      <c r="EL134" s="5"/>
      <c r="EM134" s="5"/>
      <c r="EN134" s="5"/>
      <c r="EO134" s="5"/>
      <c r="EP134" s="5"/>
      <c r="EQ134" s="5"/>
      <c r="ER134" s="5"/>
      <c r="ES134" s="5"/>
      <c r="ET134" s="5"/>
      <c r="EU134" s="5"/>
      <c r="EV134" s="5"/>
      <c r="EW134" s="5"/>
      <c r="EX134" s="5"/>
      <c r="EY134" s="5"/>
      <c r="EZ134" s="5"/>
    </row>
    <row r="135" spans="1:156" ht="30" customHeight="1" x14ac:dyDescent="0.25">
      <c r="A135" s="169" t="s">
        <v>606</v>
      </c>
      <c r="B135" s="129">
        <v>133</v>
      </c>
      <c r="C135" s="167" t="s">
        <v>163</v>
      </c>
      <c r="D135" s="167" t="s">
        <v>313</v>
      </c>
      <c r="E135" s="129" t="s">
        <v>616</v>
      </c>
      <c r="F135" s="124">
        <f t="shared" si="36"/>
        <v>2</v>
      </c>
      <c r="G135" s="196">
        <v>12</v>
      </c>
      <c r="H135" s="196">
        <v>1</v>
      </c>
      <c r="I135" s="222">
        <v>1</v>
      </c>
      <c r="J135" s="138">
        <f t="shared" si="37"/>
        <v>2</v>
      </c>
      <c r="K135" s="132">
        <v>88.888888888888886</v>
      </c>
      <c r="L135" s="138">
        <f t="shared" si="38"/>
        <v>3</v>
      </c>
      <c r="M135" s="126">
        <v>2</v>
      </c>
      <c r="N135" s="126">
        <v>2</v>
      </c>
      <c r="O135" s="126">
        <v>2</v>
      </c>
      <c r="P135" s="124">
        <f t="shared" si="39"/>
        <v>6</v>
      </c>
      <c r="Q135" s="80">
        <v>13</v>
      </c>
      <c r="R135" s="80">
        <v>12</v>
      </c>
      <c r="S135" s="139">
        <f t="shared" si="40"/>
        <v>92</v>
      </c>
      <c r="T135" s="138">
        <f t="shared" si="41"/>
        <v>4</v>
      </c>
      <c r="U135" s="196">
        <v>10</v>
      </c>
      <c r="V135" s="196">
        <v>100</v>
      </c>
      <c r="W135" s="124">
        <f t="shared" si="42"/>
        <v>2</v>
      </c>
      <c r="X135" s="196">
        <v>66</v>
      </c>
      <c r="Y135" s="91">
        <v>0</v>
      </c>
      <c r="Z135" s="128">
        <f t="shared" si="43"/>
        <v>19</v>
      </c>
      <c r="AA135" s="128">
        <f t="shared" si="44"/>
        <v>95</v>
      </c>
      <c r="AB135" s="101"/>
      <c r="AC135" s="101"/>
      <c r="AD135" s="101"/>
      <c r="AE135" s="101"/>
      <c r="AF135" s="101"/>
      <c r="AG135" s="101"/>
      <c r="AH135" s="101"/>
      <c r="AI135" s="101"/>
      <c r="AJ135" s="101"/>
      <c r="AK135" s="101"/>
      <c r="AL135" s="101"/>
      <c r="AM135" s="101"/>
      <c r="AN135" s="101"/>
      <c r="AO135" s="101"/>
      <c r="AP135" s="101"/>
      <c r="AQ135" s="101"/>
      <c r="AR135" s="101"/>
      <c r="AS135" s="101"/>
      <c r="AT135" s="101"/>
      <c r="AU135" s="101"/>
      <c r="AV135" s="101"/>
      <c r="AW135" s="101"/>
      <c r="AX135" s="101"/>
      <c r="AY135" s="101"/>
      <c r="AZ135" s="101"/>
      <c r="BA135" s="101"/>
      <c r="BB135" s="101"/>
      <c r="BC135" s="101"/>
      <c r="BD135" s="101"/>
      <c r="BE135" s="101"/>
      <c r="BF135" s="101"/>
      <c r="BG135" s="101"/>
      <c r="BH135" s="101"/>
      <c r="BI135" s="101"/>
      <c r="BJ135" s="101"/>
      <c r="BK135" s="101"/>
      <c r="BL135" s="101"/>
      <c r="BM135" s="101"/>
      <c r="BN135" s="101"/>
      <c r="BO135" s="101"/>
      <c r="BP135" s="101"/>
      <c r="BQ135" s="101"/>
      <c r="BR135" s="101"/>
      <c r="BS135" s="101"/>
      <c r="BT135" s="101"/>
      <c r="BU135" s="101"/>
      <c r="BV135" s="101"/>
      <c r="BW135" s="101"/>
      <c r="BX135" s="101"/>
      <c r="BY135" s="101"/>
      <c r="BZ135" s="101"/>
      <c r="CA135" s="101"/>
      <c r="CB135" s="101"/>
      <c r="CC135" s="101"/>
      <c r="CD135" s="101"/>
      <c r="CE135" s="101"/>
      <c r="CF135" s="101"/>
      <c r="CG135" s="101"/>
      <c r="CH135" s="101"/>
      <c r="CI135" s="101"/>
      <c r="CJ135" s="101"/>
      <c r="CK135" s="101"/>
      <c r="CL135" s="101"/>
      <c r="CM135" s="101"/>
      <c r="CN135" s="101"/>
      <c r="CO135" s="101"/>
      <c r="CP135" s="101"/>
      <c r="CQ135" s="101"/>
      <c r="CR135" s="101"/>
      <c r="CS135" s="101"/>
      <c r="CT135" s="101"/>
      <c r="CU135" s="101"/>
      <c r="CV135" s="101"/>
      <c r="CW135" s="101"/>
      <c r="CX135" s="101"/>
      <c r="CY135" s="101"/>
      <c r="CZ135" s="101"/>
      <c r="DA135" s="101"/>
      <c r="DB135" s="101"/>
      <c r="DC135" s="101"/>
      <c r="DD135" s="101"/>
      <c r="DE135" s="101"/>
      <c r="DF135" s="101"/>
      <c r="DG135" s="101"/>
      <c r="DH135" s="101"/>
      <c r="DI135" s="101"/>
      <c r="DJ135" s="101"/>
      <c r="DK135" s="101"/>
      <c r="DL135" s="101"/>
      <c r="DM135" s="101"/>
      <c r="DN135" s="101"/>
      <c r="DO135" s="101"/>
      <c r="DP135" s="101"/>
      <c r="DQ135" s="101"/>
      <c r="DR135" s="101"/>
      <c r="DS135" s="101"/>
      <c r="DT135" s="101"/>
      <c r="DU135" s="101"/>
      <c r="DV135" s="101"/>
      <c r="DW135" s="101"/>
      <c r="DX135" s="101"/>
      <c r="DY135" s="101"/>
      <c r="DZ135" s="101"/>
      <c r="EA135" s="101"/>
      <c r="EB135" s="101"/>
      <c r="EC135" s="101"/>
      <c r="ED135" s="101"/>
      <c r="EE135" s="101"/>
      <c r="EF135" s="101"/>
      <c r="EG135" s="101"/>
      <c r="EH135" s="101"/>
      <c r="EI135" s="101"/>
      <c r="EJ135" s="101"/>
      <c r="EK135" s="101"/>
      <c r="EL135" s="101"/>
      <c r="EM135" s="101"/>
      <c r="EN135" s="101"/>
      <c r="EO135" s="101"/>
      <c r="EP135" s="101"/>
      <c r="EQ135" s="101"/>
      <c r="ER135" s="101"/>
      <c r="ES135" s="101"/>
      <c r="ET135" s="101"/>
      <c r="EU135" s="101"/>
      <c r="EV135" s="101"/>
      <c r="EW135" s="101"/>
      <c r="EX135" s="101"/>
      <c r="EY135" s="101"/>
      <c r="EZ135" s="101"/>
    </row>
    <row r="136" spans="1:156" ht="30" customHeight="1" x14ac:dyDescent="0.25">
      <c r="A136" s="169" t="s">
        <v>606</v>
      </c>
      <c r="B136" s="129">
        <v>134</v>
      </c>
      <c r="C136" s="167" t="s">
        <v>157</v>
      </c>
      <c r="D136" s="167" t="s">
        <v>314</v>
      </c>
      <c r="E136" s="195" t="s">
        <v>616</v>
      </c>
      <c r="F136" s="124">
        <f t="shared" si="36"/>
        <v>2</v>
      </c>
      <c r="G136" s="196">
        <v>21</v>
      </c>
      <c r="H136" s="196">
        <v>2</v>
      </c>
      <c r="I136" s="222">
        <v>2</v>
      </c>
      <c r="J136" s="138">
        <f t="shared" si="37"/>
        <v>2</v>
      </c>
      <c r="K136" s="132">
        <v>93.650793650793645</v>
      </c>
      <c r="L136" s="138">
        <f t="shared" si="38"/>
        <v>4</v>
      </c>
      <c r="M136" s="126">
        <v>2</v>
      </c>
      <c r="N136" s="126">
        <v>2</v>
      </c>
      <c r="O136" s="126">
        <v>1</v>
      </c>
      <c r="P136" s="124">
        <f t="shared" si="39"/>
        <v>5</v>
      </c>
      <c r="Q136" s="80">
        <v>22</v>
      </c>
      <c r="R136" s="80">
        <v>20</v>
      </c>
      <c r="S136" s="139">
        <f t="shared" si="40"/>
        <v>91</v>
      </c>
      <c r="T136" s="138">
        <f t="shared" si="41"/>
        <v>4</v>
      </c>
      <c r="U136" s="196">
        <v>18</v>
      </c>
      <c r="V136" s="196">
        <v>95</v>
      </c>
      <c r="W136" s="124">
        <f t="shared" si="42"/>
        <v>2</v>
      </c>
      <c r="X136" s="211">
        <v>33</v>
      </c>
      <c r="Y136" s="211">
        <v>0</v>
      </c>
      <c r="Z136" s="128">
        <f t="shared" si="43"/>
        <v>19</v>
      </c>
      <c r="AA136" s="128">
        <f t="shared" si="44"/>
        <v>95</v>
      </c>
      <c r="AB136" s="101"/>
      <c r="AC136" s="101"/>
      <c r="AD136" s="101"/>
      <c r="AE136" s="101"/>
      <c r="AF136" s="101"/>
      <c r="AG136" s="101"/>
      <c r="AH136" s="101"/>
      <c r="AI136" s="101"/>
      <c r="AJ136" s="101"/>
      <c r="AK136" s="101"/>
      <c r="AL136" s="101"/>
      <c r="AM136" s="101"/>
      <c r="AN136" s="101"/>
      <c r="AO136" s="101"/>
      <c r="AP136" s="101"/>
      <c r="AQ136" s="101"/>
      <c r="AR136" s="101"/>
      <c r="AS136" s="101"/>
      <c r="AT136" s="101"/>
      <c r="AU136" s="101"/>
      <c r="AV136" s="101"/>
      <c r="AW136" s="101"/>
      <c r="AX136" s="101"/>
      <c r="AY136" s="101"/>
      <c r="AZ136" s="101"/>
      <c r="BA136" s="101"/>
      <c r="BB136" s="101"/>
      <c r="BC136" s="101"/>
      <c r="BD136" s="101"/>
      <c r="BE136" s="101"/>
      <c r="BF136" s="101"/>
      <c r="BG136" s="101"/>
      <c r="BH136" s="101"/>
      <c r="BI136" s="101"/>
      <c r="BJ136" s="101"/>
      <c r="BK136" s="101"/>
      <c r="BL136" s="101"/>
      <c r="BM136" s="101"/>
      <c r="BN136" s="101"/>
      <c r="BO136" s="101"/>
      <c r="BP136" s="101"/>
      <c r="BQ136" s="101"/>
      <c r="BR136" s="101"/>
      <c r="BS136" s="101"/>
      <c r="BT136" s="101"/>
      <c r="BU136" s="101"/>
      <c r="BV136" s="101"/>
      <c r="BW136" s="101"/>
      <c r="BX136" s="101"/>
      <c r="BY136" s="101"/>
      <c r="BZ136" s="101"/>
      <c r="CA136" s="101"/>
      <c r="CB136" s="101"/>
      <c r="CC136" s="101"/>
      <c r="CD136" s="101"/>
      <c r="CE136" s="101"/>
      <c r="CF136" s="101"/>
      <c r="CG136" s="101"/>
      <c r="CH136" s="101"/>
      <c r="CI136" s="101"/>
      <c r="CJ136" s="101"/>
      <c r="CK136" s="101"/>
      <c r="CL136" s="101"/>
      <c r="CM136" s="101"/>
      <c r="CN136" s="101"/>
      <c r="CO136" s="101"/>
      <c r="CP136" s="101"/>
      <c r="CQ136" s="101"/>
      <c r="CR136" s="101"/>
      <c r="CS136" s="101"/>
      <c r="CT136" s="101"/>
      <c r="CU136" s="101"/>
      <c r="CV136" s="101"/>
      <c r="CW136" s="101"/>
      <c r="CX136" s="101"/>
      <c r="CY136" s="101"/>
      <c r="CZ136" s="101"/>
      <c r="DA136" s="101"/>
      <c r="DB136" s="101"/>
      <c r="DC136" s="101"/>
      <c r="DD136" s="101"/>
      <c r="DE136" s="101"/>
      <c r="DF136" s="101"/>
      <c r="DG136" s="101"/>
      <c r="DH136" s="101"/>
      <c r="DI136" s="101"/>
      <c r="DJ136" s="101"/>
      <c r="DK136" s="101"/>
      <c r="DL136" s="101"/>
      <c r="DM136" s="101"/>
      <c r="DN136" s="101"/>
      <c r="DO136" s="101"/>
      <c r="DP136" s="101"/>
      <c r="DQ136" s="101"/>
      <c r="DR136" s="101"/>
      <c r="DS136" s="101"/>
      <c r="DT136" s="101"/>
      <c r="DU136" s="101"/>
      <c r="DV136" s="101"/>
      <c r="DW136" s="101"/>
      <c r="DX136" s="101"/>
      <c r="DY136" s="101"/>
      <c r="DZ136" s="101"/>
      <c r="EA136" s="101"/>
      <c r="EB136" s="101"/>
      <c r="EC136" s="101"/>
      <c r="ED136" s="101"/>
      <c r="EE136" s="101"/>
      <c r="EF136" s="101"/>
      <c r="EG136" s="101"/>
      <c r="EH136" s="101"/>
      <c r="EI136" s="101"/>
      <c r="EJ136" s="101"/>
      <c r="EK136" s="101"/>
      <c r="EL136" s="101"/>
      <c r="EM136" s="101"/>
      <c r="EN136" s="101"/>
      <c r="EO136" s="101"/>
      <c r="EP136" s="101"/>
      <c r="EQ136" s="101"/>
      <c r="ER136" s="101"/>
      <c r="ES136" s="101"/>
      <c r="ET136" s="101"/>
      <c r="EU136" s="101"/>
      <c r="EV136" s="101"/>
      <c r="EW136" s="101"/>
      <c r="EX136" s="101"/>
      <c r="EY136" s="101"/>
      <c r="EZ136" s="101"/>
    </row>
    <row r="137" spans="1:156" ht="30" customHeight="1" x14ac:dyDescent="0.25">
      <c r="A137" s="169" t="s">
        <v>608</v>
      </c>
      <c r="B137" s="129">
        <v>135</v>
      </c>
      <c r="C137" s="167" t="s">
        <v>169</v>
      </c>
      <c r="D137" s="167" t="s">
        <v>324</v>
      </c>
      <c r="E137" s="129" t="s">
        <v>616</v>
      </c>
      <c r="F137" s="124">
        <f t="shared" si="36"/>
        <v>2</v>
      </c>
      <c r="G137" s="196">
        <v>9</v>
      </c>
      <c r="H137" s="196">
        <v>1</v>
      </c>
      <c r="I137" s="222">
        <v>1</v>
      </c>
      <c r="J137" s="138">
        <f t="shared" si="37"/>
        <v>2</v>
      </c>
      <c r="K137" s="132">
        <v>93.650793650793645</v>
      </c>
      <c r="L137" s="138">
        <f t="shared" si="38"/>
        <v>4</v>
      </c>
      <c r="M137" s="145">
        <v>2</v>
      </c>
      <c r="N137" s="145">
        <v>2</v>
      </c>
      <c r="O137" s="145">
        <v>2</v>
      </c>
      <c r="P137" s="124">
        <f t="shared" si="39"/>
        <v>6</v>
      </c>
      <c r="Q137" s="80">
        <v>9</v>
      </c>
      <c r="R137" s="80">
        <v>8</v>
      </c>
      <c r="S137" s="139">
        <f t="shared" si="40"/>
        <v>89</v>
      </c>
      <c r="T137" s="138">
        <f t="shared" si="41"/>
        <v>3</v>
      </c>
      <c r="U137" s="196">
        <v>8</v>
      </c>
      <c r="V137" s="196">
        <v>100</v>
      </c>
      <c r="W137" s="124">
        <f t="shared" si="42"/>
        <v>2</v>
      </c>
      <c r="X137" s="211">
        <v>47</v>
      </c>
      <c r="Y137" s="211">
        <v>22</v>
      </c>
      <c r="Z137" s="128">
        <f t="shared" si="43"/>
        <v>19</v>
      </c>
      <c r="AA137" s="128">
        <f t="shared" si="44"/>
        <v>95</v>
      </c>
      <c r="AB137" s="101"/>
      <c r="AC137" s="101"/>
      <c r="AD137" s="101"/>
      <c r="AE137" s="101"/>
      <c r="AF137" s="101"/>
      <c r="AG137" s="101"/>
      <c r="AH137" s="101"/>
      <c r="AI137" s="101"/>
      <c r="AJ137" s="101"/>
      <c r="AK137" s="101"/>
      <c r="AL137" s="101"/>
      <c r="AM137" s="101"/>
      <c r="AN137" s="101"/>
      <c r="AO137" s="101"/>
      <c r="AP137" s="101"/>
      <c r="AQ137" s="101"/>
      <c r="AR137" s="101"/>
      <c r="AS137" s="101"/>
      <c r="AT137" s="101"/>
      <c r="AU137" s="101"/>
      <c r="AV137" s="101"/>
      <c r="AW137" s="101"/>
      <c r="AX137" s="101"/>
      <c r="AY137" s="101"/>
      <c r="AZ137" s="101"/>
      <c r="BA137" s="101"/>
      <c r="BB137" s="101"/>
      <c r="BC137" s="101"/>
      <c r="BD137" s="101"/>
      <c r="BE137" s="101"/>
      <c r="BF137" s="101"/>
      <c r="BG137" s="101"/>
      <c r="BH137" s="101"/>
      <c r="BI137" s="101"/>
      <c r="BJ137" s="101"/>
      <c r="BK137" s="101"/>
      <c r="BL137" s="101"/>
      <c r="BM137" s="101"/>
      <c r="BN137" s="101"/>
      <c r="BO137" s="101"/>
      <c r="BP137" s="101"/>
      <c r="BQ137" s="101"/>
      <c r="BR137" s="101"/>
      <c r="BS137" s="101"/>
      <c r="BT137" s="101"/>
      <c r="BU137" s="101"/>
      <c r="BV137" s="101"/>
      <c r="BW137" s="101"/>
      <c r="BX137" s="101"/>
      <c r="BY137" s="101"/>
      <c r="BZ137" s="101"/>
      <c r="CA137" s="101"/>
      <c r="CB137" s="101"/>
      <c r="CC137" s="101"/>
      <c r="CD137" s="101"/>
      <c r="CE137" s="101"/>
      <c r="CF137" s="101"/>
      <c r="CG137" s="101"/>
      <c r="CH137" s="101"/>
      <c r="CI137" s="101"/>
      <c r="CJ137" s="101"/>
      <c r="CK137" s="101"/>
      <c r="CL137" s="101"/>
      <c r="CM137" s="101"/>
      <c r="CN137" s="101"/>
      <c r="CO137" s="101"/>
      <c r="CP137" s="101"/>
      <c r="CQ137" s="101"/>
      <c r="CR137" s="101"/>
      <c r="CS137" s="101"/>
      <c r="CT137" s="101"/>
      <c r="CU137" s="101"/>
      <c r="CV137" s="101"/>
      <c r="CW137" s="101"/>
      <c r="CX137" s="101"/>
      <c r="CY137" s="101"/>
      <c r="CZ137" s="101"/>
      <c r="DA137" s="101"/>
      <c r="DB137" s="101"/>
      <c r="DC137" s="101"/>
      <c r="DD137" s="101"/>
      <c r="DE137" s="101"/>
      <c r="DF137" s="101"/>
      <c r="DG137" s="101"/>
      <c r="DH137" s="101"/>
      <c r="DI137" s="101"/>
      <c r="DJ137" s="101"/>
      <c r="DK137" s="101"/>
      <c r="DL137" s="101"/>
      <c r="DM137" s="101"/>
      <c r="DN137" s="101"/>
      <c r="DO137" s="101"/>
      <c r="DP137" s="101"/>
      <c r="DQ137" s="101"/>
      <c r="DR137" s="101"/>
      <c r="DS137" s="101"/>
      <c r="DT137" s="101"/>
      <c r="DU137" s="101"/>
      <c r="DV137" s="101"/>
      <c r="DW137" s="101"/>
      <c r="DX137" s="101"/>
      <c r="DY137" s="101"/>
      <c r="DZ137" s="101"/>
      <c r="EA137" s="101"/>
      <c r="EB137" s="101"/>
      <c r="EC137" s="101"/>
      <c r="ED137" s="101"/>
      <c r="EE137" s="101"/>
      <c r="EF137" s="101"/>
      <c r="EG137" s="101"/>
      <c r="EH137" s="101"/>
      <c r="EI137" s="101"/>
      <c r="EJ137" s="101"/>
      <c r="EK137" s="101"/>
      <c r="EL137" s="101"/>
      <c r="EM137" s="101"/>
      <c r="EN137" s="101"/>
      <c r="EO137" s="101"/>
      <c r="EP137" s="101"/>
      <c r="EQ137" s="101"/>
      <c r="ER137" s="101"/>
      <c r="ES137" s="101"/>
      <c r="ET137" s="101"/>
      <c r="EU137" s="101"/>
      <c r="EV137" s="101"/>
      <c r="EW137" s="101"/>
      <c r="EX137" s="101"/>
      <c r="EY137" s="101"/>
      <c r="EZ137" s="101"/>
    </row>
    <row r="138" spans="1:156" ht="30" customHeight="1" x14ac:dyDescent="0.25">
      <c r="A138" s="172" t="s">
        <v>609</v>
      </c>
      <c r="B138" s="129">
        <v>136</v>
      </c>
      <c r="C138" s="167" t="s">
        <v>173</v>
      </c>
      <c r="D138" s="167" t="s">
        <v>327</v>
      </c>
      <c r="E138" s="129" t="s">
        <v>616</v>
      </c>
      <c r="F138" s="124">
        <f t="shared" si="36"/>
        <v>2</v>
      </c>
      <c r="G138" s="196">
        <v>23</v>
      </c>
      <c r="H138" s="196">
        <v>2</v>
      </c>
      <c r="I138" s="222">
        <v>2</v>
      </c>
      <c r="J138" s="138">
        <f t="shared" si="37"/>
        <v>2</v>
      </c>
      <c r="K138" s="132">
        <v>87.301587301587304</v>
      </c>
      <c r="L138" s="138">
        <f t="shared" si="38"/>
        <v>3</v>
      </c>
      <c r="M138" s="126">
        <v>2</v>
      </c>
      <c r="N138" s="126">
        <v>2</v>
      </c>
      <c r="O138" s="126">
        <v>2</v>
      </c>
      <c r="P138" s="124">
        <f t="shared" si="39"/>
        <v>6</v>
      </c>
      <c r="Q138" s="80">
        <v>23</v>
      </c>
      <c r="R138" s="80">
        <v>22</v>
      </c>
      <c r="S138" s="140">
        <f t="shared" si="40"/>
        <v>96</v>
      </c>
      <c r="T138" s="138">
        <f t="shared" si="41"/>
        <v>4</v>
      </c>
      <c r="U138" s="211">
        <v>20</v>
      </c>
      <c r="V138" s="211">
        <v>100</v>
      </c>
      <c r="W138" s="124">
        <f t="shared" si="42"/>
        <v>2</v>
      </c>
      <c r="X138" s="211">
        <v>48</v>
      </c>
      <c r="Y138" s="211">
        <v>0</v>
      </c>
      <c r="Z138" s="128">
        <f t="shared" si="43"/>
        <v>19</v>
      </c>
      <c r="AA138" s="128">
        <f t="shared" si="44"/>
        <v>95</v>
      </c>
      <c r="AB138" s="28"/>
      <c r="AC138" s="28"/>
      <c r="AD138" s="28"/>
      <c r="AE138" s="28"/>
      <c r="AF138" s="28"/>
      <c r="AG138" s="28"/>
      <c r="AH138" s="28"/>
      <c r="AI138" s="28"/>
      <c r="AJ138" s="28"/>
      <c r="AK138" s="28"/>
      <c r="AL138" s="28"/>
      <c r="AM138" s="28"/>
      <c r="AN138" s="28"/>
      <c r="AO138" s="28"/>
      <c r="AP138" s="28"/>
      <c r="AQ138" s="28"/>
      <c r="AR138" s="28"/>
      <c r="AS138" s="28"/>
      <c r="AT138" s="28"/>
      <c r="AU138" s="28"/>
      <c r="AV138" s="28"/>
      <c r="AW138" s="28"/>
      <c r="AX138" s="28"/>
      <c r="AY138" s="28"/>
      <c r="AZ138" s="28"/>
      <c r="BA138" s="28"/>
      <c r="BB138" s="28"/>
      <c r="BC138" s="28"/>
      <c r="BD138" s="28"/>
      <c r="BE138" s="28"/>
      <c r="BF138" s="28"/>
      <c r="BG138" s="28"/>
      <c r="BH138" s="28"/>
      <c r="BI138" s="28"/>
      <c r="BJ138" s="28"/>
      <c r="BK138" s="28"/>
      <c r="BL138" s="28"/>
      <c r="BM138" s="28"/>
      <c r="BN138" s="28"/>
      <c r="BO138" s="28"/>
      <c r="BP138" s="28"/>
      <c r="BQ138" s="28"/>
      <c r="BR138" s="28"/>
      <c r="BS138" s="28"/>
      <c r="BT138" s="28"/>
      <c r="BU138" s="28"/>
      <c r="BV138" s="28"/>
      <c r="BW138" s="28"/>
      <c r="BX138" s="28"/>
      <c r="BY138" s="28"/>
      <c r="BZ138" s="28"/>
      <c r="CA138" s="28"/>
      <c r="CB138" s="28"/>
      <c r="CC138" s="28"/>
      <c r="CD138" s="28"/>
      <c r="CE138" s="28"/>
      <c r="CF138" s="28"/>
      <c r="CG138" s="28"/>
      <c r="CH138" s="28"/>
      <c r="CI138" s="28"/>
      <c r="CJ138" s="28"/>
      <c r="CK138" s="28"/>
      <c r="CL138" s="28"/>
      <c r="CM138" s="28"/>
      <c r="CN138" s="28"/>
      <c r="CO138" s="28"/>
      <c r="CP138" s="28"/>
      <c r="CQ138" s="28"/>
      <c r="CR138" s="28"/>
      <c r="CS138" s="28"/>
      <c r="CT138" s="28"/>
      <c r="CU138" s="28"/>
      <c r="CV138" s="28"/>
      <c r="CW138" s="28"/>
      <c r="CX138" s="28"/>
      <c r="CY138" s="28"/>
      <c r="CZ138" s="28"/>
      <c r="DA138" s="28"/>
      <c r="DB138" s="28"/>
      <c r="DC138" s="28"/>
      <c r="DD138" s="28"/>
      <c r="DE138" s="28"/>
      <c r="DF138" s="28"/>
      <c r="DG138" s="28"/>
      <c r="DH138" s="28"/>
      <c r="DI138" s="28"/>
      <c r="DJ138" s="28"/>
      <c r="DK138" s="28"/>
      <c r="DL138" s="28"/>
      <c r="DM138" s="28"/>
      <c r="DN138" s="28"/>
      <c r="DO138" s="28"/>
      <c r="DP138" s="28"/>
      <c r="DQ138" s="28"/>
      <c r="DR138" s="28"/>
      <c r="DS138" s="28"/>
      <c r="DT138" s="28"/>
      <c r="DU138" s="28"/>
      <c r="DV138" s="28"/>
      <c r="DW138" s="28"/>
      <c r="DX138" s="28"/>
      <c r="DY138" s="28"/>
      <c r="DZ138" s="28"/>
      <c r="EA138" s="28"/>
      <c r="EB138" s="28"/>
      <c r="EC138" s="28"/>
      <c r="ED138" s="28"/>
      <c r="EE138" s="28"/>
      <c r="EF138" s="28"/>
      <c r="EG138" s="28"/>
      <c r="EH138" s="28"/>
      <c r="EI138" s="28"/>
      <c r="EJ138" s="28"/>
      <c r="EK138" s="28"/>
      <c r="EL138" s="28"/>
      <c r="EM138" s="28"/>
      <c r="EN138" s="28"/>
      <c r="EO138" s="28"/>
      <c r="EP138" s="28"/>
      <c r="EQ138" s="28"/>
      <c r="ER138" s="28"/>
      <c r="ES138" s="28"/>
      <c r="ET138" s="28"/>
      <c r="EU138" s="28"/>
      <c r="EV138" s="28"/>
      <c r="EW138" s="28"/>
      <c r="EX138" s="28"/>
      <c r="EY138" s="28"/>
      <c r="EZ138" s="28"/>
    </row>
    <row r="139" spans="1:156" s="101" customFormat="1" ht="30" customHeight="1" x14ac:dyDescent="0.25">
      <c r="A139" s="169" t="s">
        <v>610</v>
      </c>
      <c r="B139" s="129">
        <v>137</v>
      </c>
      <c r="C139" s="167" t="s">
        <v>177</v>
      </c>
      <c r="D139" s="167" t="s">
        <v>230</v>
      </c>
      <c r="E139" s="129" t="s">
        <v>616</v>
      </c>
      <c r="F139" s="124">
        <f t="shared" si="36"/>
        <v>2</v>
      </c>
      <c r="G139" s="196">
        <v>131</v>
      </c>
      <c r="H139" s="196">
        <v>7</v>
      </c>
      <c r="I139" s="225">
        <v>7</v>
      </c>
      <c r="J139" s="138">
        <f t="shared" si="37"/>
        <v>2</v>
      </c>
      <c r="K139" s="142">
        <v>96.8</v>
      </c>
      <c r="L139" s="138">
        <f t="shared" si="38"/>
        <v>4</v>
      </c>
      <c r="M139" s="126">
        <v>1</v>
      </c>
      <c r="N139" s="126">
        <v>2</v>
      </c>
      <c r="O139" s="126">
        <v>2</v>
      </c>
      <c r="P139" s="124">
        <f t="shared" si="39"/>
        <v>5</v>
      </c>
      <c r="Q139" s="80">
        <v>131</v>
      </c>
      <c r="R139" s="80">
        <v>129</v>
      </c>
      <c r="S139" s="139">
        <f t="shared" si="40"/>
        <v>98</v>
      </c>
      <c r="T139" s="138">
        <f t="shared" si="41"/>
        <v>4</v>
      </c>
      <c r="U139" s="196">
        <v>126</v>
      </c>
      <c r="V139" s="196">
        <v>100</v>
      </c>
      <c r="W139" s="124">
        <f t="shared" si="42"/>
        <v>2</v>
      </c>
      <c r="X139" s="91">
        <v>172</v>
      </c>
      <c r="Y139" s="91">
        <v>3</v>
      </c>
      <c r="Z139" s="128">
        <f t="shared" si="43"/>
        <v>19</v>
      </c>
      <c r="AA139" s="128">
        <f t="shared" si="44"/>
        <v>95</v>
      </c>
      <c r="AC139" s="164"/>
      <c r="AD139" s="165"/>
    </row>
    <row r="140" spans="1:156" s="101" customFormat="1" ht="30" customHeight="1" x14ac:dyDescent="0.25">
      <c r="A140" s="169" t="s">
        <v>610</v>
      </c>
      <c r="B140" s="129">
        <v>138</v>
      </c>
      <c r="C140" s="167" t="s">
        <v>180</v>
      </c>
      <c r="D140" s="167" t="s">
        <v>253</v>
      </c>
      <c r="E140" s="129" t="s">
        <v>616</v>
      </c>
      <c r="F140" s="124">
        <f t="shared" si="36"/>
        <v>2</v>
      </c>
      <c r="G140" s="196">
        <v>35</v>
      </c>
      <c r="H140" s="196">
        <v>2</v>
      </c>
      <c r="I140" s="225">
        <v>2</v>
      </c>
      <c r="J140" s="138">
        <f t="shared" si="37"/>
        <v>2</v>
      </c>
      <c r="K140" s="142">
        <v>96.8</v>
      </c>
      <c r="L140" s="138">
        <f t="shared" si="38"/>
        <v>4</v>
      </c>
      <c r="M140" s="126">
        <v>2</v>
      </c>
      <c r="N140" s="126">
        <v>1</v>
      </c>
      <c r="O140" s="126">
        <v>2</v>
      </c>
      <c r="P140" s="124">
        <f t="shared" si="39"/>
        <v>5</v>
      </c>
      <c r="Q140" s="80">
        <v>35</v>
      </c>
      <c r="R140" s="80">
        <v>35</v>
      </c>
      <c r="S140" s="139">
        <f t="shared" si="40"/>
        <v>100</v>
      </c>
      <c r="T140" s="138">
        <f t="shared" si="41"/>
        <v>4</v>
      </c>
      <c r="U140" s="196">
        <v>30</v>
      </c>
      <c r="V140" s="196">
        <v>100</v>
      </c>
      <c r="W140" s="124">
        <f t="shared" si="42"/>
        <v>2</v>
      </c>
      <c r="X140" s="91">
        <v>153</v>
      </c>
      <c r="Y140" s="91">
        <v>1</v>
      </c>
      <c r="Z140" s="128">
        <f t="shared" si="43"/>
        <v>19</v>
      </c>
      <c r="AA140" s="128">
        <f t="shared" si="44"/>
        <v>95</v>
      </c>
      <c r="AC140" s="164"/>
      <c r="AD140" s="165"/>
    </row>
    <row r="141" spans="1:156" s="101" customFormat="1" ht="30" customHeight="1" x14ac:dyDescent="0.25">
      <c r="A141" s="169" t="s">
        <v>610</v>
      </c>
      <c r="B141" s="129">
        <v>139</v>
      </c>
      <c r="C141" s="167" t="s">
        <v>179</v>
      </c>
      <c r="D141" s="167" t="s">
        <v>255</v>
      </c>
      <c r="E141" s="129" t="s">
        <v>616</v>
      </c>
      <c r="F141" s="124">
        <f t="shared" si="36"/>
        <v>2</v>
      </c>
      <c r="G141" s="196">
        <v>16</v>
      </c>
      <c r="H141" s="196">
        <v>1</v>
      </c>
      <c r="I141" s="225">
        <v>1</v>
      </c>
      <c r="J141" s="138">
        <f t="shared" si="37"/>
        <v>2</v>
      </c>
      <c r="K141" s="142">
        <v>92.1</v>
      </c>
      <c r="L141" s="138">
        <f t="shared" si="38"/>
        <v>4</v>
      </c>
      <c r="M141" s="126">
        <v>2</v>
      </c>
      <c r="N141" s="126">
        <v>2</v>
      </c>
      <c r="O141" s="126">
        <v>1</v>
      </c>
      <c r="P141" s="124">
        <f t="shared" si="39"/>
        <v>5</v>
      </c>
      <c r="Q141" s="80">
        <v>15</v>
      </c>
      <c r="R141" s="80">
        <v>14</v>
      </c>
      <c r="S141" s="139">
        <f t="shared" si="40"/>
        <v>93</v>
      </c>
      <c r="T141" s="138">
        <f t="shared" si="41"/>
        <v>4</v>
      </c>
      <c r="U141" s="196">
        <v>15</v>
      </c>
      <c r="V141" s="196">
        <v>100</v>
      </c>
      <c r="W141" s="124">
        <f t="shared" si="42"/>
        <v>2</v>
      </c>
      <c r="X141" s="91">
        <v>18</v>
      </c>
      <c r="Y141" s="91">
        <v>1</v>
      </c>
      <c r="Z141" s="128">
        <f t="shared" si="43"/>
        <v>19</v>
      </c>
      <c r="AA141" s="128">
        <f t="shared" si="44"/>
        <v>95</v>
      </c>
      <c r="AC141" s="164"/>
      <c r="AD141" s="165"/>
    </row>
    <row r="142" spans="1:156" s="101" customFormat="1" ht="30" customHeight="1" x14ac:dyDescent="0.25">
      <c r="A142" s="169" t="s">
        <v>610</v>
      </c>
      <c r="B142" s="129">
        <v>140</v>
      </c>
      <c r="C142" s="167" t="s">
        <v>646</v>
      </c>
      <c r="D142" s="167" t="s">
        <v>639</v>
      </c>
      <c r="E142" s="129" t="s">
        <v>616</v>
      </c>
      <c r="F142" s="124">
        <f t="shared" si="36"/>
        <v>2</v>
      </c>
      <c r="G142" s="196">
        <v>25</v>
      </c>
      <c r="H142" s="196">
        <v>2</v>
      </c>
      <c r="I142" s="225">
        <v>2</v>
      </c>
      <c r="J142" s="138">
        <f t="shared" si="37"/>
        <v>2</v>
      </c>
      <c r="K142" s="142">
        <v>92.1</v>
      </c>
      <c r="L142" s="138">
        <f t="shared" si="38"/>
        <v>4</v>
      </c>
      <c r="M142" s="126">
        <v>2</v>
      </c>
      <c r="N142" s="126">
        <v>2</v>
      </c>
      <c r="O142" s="126">
        <v>2</v>
      </c>
      <c r="P142" s="124">
        <f t="shared" si="39"/>
        <v>6</v>
      </c>
      <c r="Q142" s="80">
        <v>25</v>
      </c>
      <c r="R142" s="80">
        <v>21</v>
      </c>
      <c r="S142" s="139">
        <f t="shared" si="40"/>
        <v>84</v>
      </c>
      <c r="T142" s="138">
        <f t="shared" si="41"/>
        <v>3</v>
      </c>
      <c r="U142" s="196">
        <v>27</v>
      </c>
      <c r="V142" s="196">
        <v>100</v>
      </c>
      <c r="W142" s="124">
        <f t="shared" si="42"/>
        <v>2</v>
      </c>
      <c r="X142" s="91">
        <v>44</v>
      </c>
      <c r="Y142" s="91">
        <v>3</v>
      </c>
      <c r="Z142" s="128">
        <f t="shared" si="43"/>
        <v>19</v>
      </c>
      <c r="AA142" s="128">
        <f t="shared" si="44"/>
        <v>95</v>
      </c>
      <c r="AC142" s="164"/>
      <c r="AD142" s="165"/>
    </row>
    <row r="143" spans="1:156" s="101" customFormat="1" ht="30" customHeight="1" x14ac:dyDescent="0.25">
      <c r="A143" s="169" t="s">
        <v>610</v>
      </c>
      <c r="B143" s="129">
        <v>141</v>
      </c>
      <c r="C143" s="167" t="s">
        <v>182</v>
      </c>
      <c r="D143" s="167" t="s">
        <v>405</v>
      </c>
      <c r="E143" s="129" t="s">
        <v>616</v>
      </c>
      <c r="F143" s="124">
        <f t="shared" si="36"/>
        <v>2</v>
      </c>
      <c r="G143" s="196">
        <v>9</v>
      </c>
      <c r="H143" s="196">
        <v>1</v>
      </c>
      <c r="I143" s="225">
        <v>1</v>
      </c>
      <c r="J143" s="138">
        <f t="shared" si="37"/>
        <v>2</v>
      </c>
      <c r="K143" s="142">
        <v>87.3</v>
      </c>
      <c r="L143" s="138">
        <f t="shared" si="38"/>
        <v>3</v>
      </c>
      <c r="M143" s="126">
        <v>2</v>
      </c>
      <c r="N143" s="126">
        <v>2</v>
      </c>
      <c r="O143" s="126">
        <v>2</v>
      </c>
      <c r="P143" s="124">
        <f t="shared" si="39"/>
        <v>6</v>
      </c>
      <c r="Q143" s="80">
        <v>9</v>
      </c>
      <c r="R143" s="80">
        <v>9</v>
      </c>
      <c r="S143" s="139">
        <f t="shared" si="40"/>
        <v>100</v>
      </c>
      <c r="T143" s="138">
        <f t="shared" si="41"/>
        <v>4</v>
      </c>
      <c r="U143" s="196">
        <v>12</v>
      </c>
      <c r="V143" s="196">
        <v>100</v>
      </c>
      <c r="W143" s="124">
        <f t="shared" si="42"/>
        <v>2</v>
      </c>
      <c r="X143" s="91">
        <v>20</v>
      </c>
      <c r="Y143" s="91">
        <v>0</v>
      </c>
      <c r="Z143" s="128">
        <f t="shared" si="43"/>
        <v>19</v>
      </c>
      <c r="AA143" s="128">
        <f t="shared" si="44"/>
        <v>95</v>
      </c>
      <c r="AC143" s="164"/>
      <c r="AD143" s="165"/>
    </row>
    <row r="144" spans="1:156" s="101" customFormat="1" ht="30" customHeight="1" x14ac:dyDescent="0.25">
      <c r="A144" s="169" t="s">
        <v>611</v>
      </c>
      <c r="B144" s="129">
        <v>142</v>
      </c>
      <c r="C144" s="167" t="s">
        <v>185</v>
      </c>
      <c r="D144" s="167" t="s">
        <v>248</v>
      </c>
      <c r="E144" s="195" t="s">
        <v>616</v>
      </c>
      <c r="F144" s="124">
        <f t="shared" si="36"/>
        <v>2</v>
      </c>
      <c r="G144" s="196">
        <v>126</v>
      </c>
      <c r="H144" s="196">
        <v>8</v>
      </c>
      <c r="I144" s="221">
        <v>7</v>
      </c>
      <c r="J144" s="138">
        <f t="shared" si="37"/>
        <v>1</v>
      </c>
      <c r="K144" s="142">
        <v>92.1</v>
      </c>
      <c r="L144" s="138">
        <f t="shared" si="38"/>
        <v>4</v>
      </c>
      <c r="M144" s="213">
        <v>2</v>
      </c>
      <c r="N144" s="213">
        <v>2</v>
      </c>
      <c r="O144" s="213">
        <v>2</v>
      </c>
      <c r="P144" s="124">
        <f t="shared" si="39"/>
        <v>6</v>
      </c>
      <c r="Q144" s="198">
        <v>122</v>
      </c>
      <c r="R144" s="198">
        <v>120</v>
      </c>
      <c r="S144" s="139">
        <f t="shared" si="40"/>
        <v>98</v>
      </c>
      <c r="T144" s="138">
        <f t="shared" si="41"/>
        <v>4</v>
      </c>
      <c r="U144" s="198">
        <v>154</v>
      </c>
      <c r="V144" s="198">
        <v>100</v>
      </c>
      <c r="W144" s="124">
        <f t="shared" si="42"/>
        <v>2</v>
      </c>
      <c r="X144" s="198">
        <v>154</v>
      </c>
      <c r="Y144" s="198">
        <v>1</v>
      </c>
      <c r="Z144" s="128">
        <f t="shared" si="43"/>
        <v>19</v>
      </c>
      <c r="AA144" s="128">
        <f t="shared" si="44"/>
        <v>95</v>
      </c>
    </row>
    <row r="145" spans="1:156" s="101" customFormat="1" ht="30" customHeight="1" x14ac:dyDescent="0.25">
      <c r="A145" s="169" t="s">
        <v>611</v>
      </c>
      <c r="B145" s="129">
        <v>143</v>
      </c>
      <c r="C145" s="167" t="s">
        <v>183</v>
      </c>
      <c r="D145" s="167" t="s">
        <v>247</v>
      </c>
      <c r="E145" s="195" t="s">
        <v>616</v>
      </c>
      <c r="F145" s="124">
        <f t="shared" si="36"/>
        <v>2</v>
      </c>
      <c r="G145" s="196">
        <v>101</v>
      </c>
      <c r="H145" s="196">
        <v>8</v>
      </c>
      <c r="I145" s="221">
        <v>8</v>
      </c>
      <c r="J145" s="138">
        <f t="shared" si="37"/>
        <v>2</v>
      </c>
      <c r="K145" s="142">
        <v>100</v>
      </c>
      <c r="L145" s="138">
        <f t="shared" si="38"/>
        <v>4</v>
      </c>
      <c r="M145" s="213">
        <v>2</v>
      </c>
      <c r="N145" s="213">
        <v>2</v>
      </c>
      <c r="O145" s="213">
        <v>1</v>
      </c>
      <c r="P145" s="124">
        <f t="shared" si="39"/>
        <v>5</v>
      </c>
      <c r="Q145" s="198">
        <v>101</v>
      </c>
      <c r="R145" s="198">
        <v>101</v>
      </c>
      <c r="S145" s="139">
        <f t="shared" si="40"/>
        <v>100</v>
      </c>
      <c r="T145" s="138">
        <f t="shared" si="41"/>
        <v>4</v>
      </c>
      <c r="U145" s="198">
        <v>108</v>
      </c>
      <c r="V145" s="198">
        <v>100</v>
      </c>
      <c r="W145" s="124">
        <f t="shared" si="42"/>
        <v>2</v>
      </c>
      <c r="X145" s="198">
        <v>258</v>
      </c>
      <c r="Y145" s="198">
        <v>84</v>
      </c>
      <c r="Z145" s="128">
        <f t="shared" si="43"/>
        <v>19</v>
      </c>
      <c r="AA145" s="128">
        <f t="shared" si="44"/>
        <v>95</v>
      </c>
    </row>
    <row r="146" spans="1:156" s="101" customFormat="1" ht="30" customHeight="1" x14ac:dyDescent="0.25">
      <c r="A146" s="169" t="s">
        <v>611</v>
      </c>
      <c r="B146" s="129">
        <v>144</v>
      </c>
      <c r="C146" s="167" t="s">
        <v>95</v>
      </c>
      <c r="D146" s="167" t="s">
        <v>332</v>
      </c>
      <c r="E146" s="195" t="s">
        <v>616</v>
      </c>
      <c r="F146" s="124">
        <f t="shared" si="36"/>
        <v>2</v>
      </c>
      <c r="G146" s="196">
        <v>123</v>
      </c>
      <c r="H146" s="196">
        <v>9</v>
      </c>
      <c r="I146" s="221">
        <v>8</v>
      </c>
      <c r="J146" s="138">
        <f t="shared" si="37"/>
        <v>1</v>
      </c>
      <c r="K146" s="142">
        <v>93.7</v>
      </c>
      <c r="L146" s="138">
        <f t="shared" si="38"/>
        <v>4</v>
      </c>
      <c r="M146" s="213">
        <v>2</v>
      </c>
      <c r="N146" s="213">
        <v>2</v>
      </c>
      <c r="O146" s="213">
        <v>2</v>
      </c>
      <c r="P146" s="124">
        <f t="shared" si="39"/>
        <v>6</v>
      </c>
      <c r="Q146" s="198">
        <v>114</v>
      </c>
      <c r="R146" s="198">
        <v>108</v>
      </c>
      <c r="S146" s="139">
        <f t="shared" si="40"/>
        <v>95</v>
      </c>
      <c r="T146" s="138">
        <f t="shared" si="41"/>
        <v>4</v>
      </c>
      <c r="U146" s="198">
        <v>126</v>
      </c>
      <c r="V146" s="198">
        <v>100</v>
      </c>
      <c r="W146" s="124">
        <f t="shared" si="42"/>
        <v>2</v>
      </c>
      <c r="X146" s="198">
        <v>375</v>
      </c>
      <c r="Y146" s="198">
        <v>47</v>
      </c>
      <c r="Z146" s="128">
        <f t="shared" si="43"/>
        <v>19</v>
      </c>
      <c r="AA146" s="128">
        <f t="shared" si="44"/>
        <v>95</v>
      </c>
    </row>
    <row r="147" spans="1:156" s="78" customFormat="1" ht="30" customHeight="1" x14ac:dyDescent="0.25">
      <c r="A147" s="166" t="s">
        <v>612</v>
      </c>
      <c r="B147" s="129">
        <v>145</v>
      </c>
      <c r="C147" s="167" t="s">
        <v>154</v>
      </c>
      <c r="D147" s="167" t="s">
        <v>342</v>
      </c>
      <c r="E147" s="195" t="s">
        <v>616</v>
      </c>
      <c r="F147" s="124">
        <f t="shared" si="36"/>
        <v>2</v>
      </c>
      <c r="G147" s="196">
        <v>7</v>
      </c>
      <c r="H147" s="196">
        <v>1</v>
      </c>
      <c r="I147" s="218">
        <v>1</v>
      </c>
      <c r="J147" s="138">
        <f t="shared" si="37"/>
        <v>2</v>
      </c>
      <c r="K147" s="142">
        <v>88.9</v>
      </c>
      <c r="L147" s="124">
        <f t="shared" si="38"/>
        <v>3</v>
      </c>
      <c r="M147" s="197">
        <v>2</v>
      </c>
      <c r="N147" s="197">
        <v>2</v>
      </c>
      <c r="O147" s="197">
        <v>2</v>
      </c>
      <c r="P147" s="124">
        <f t="shared" si="39"/>
        <v>6</v>
      </c>
      <c r="Q147" s="80">
        <v>4</v>
      </c>
      <c r="R147" s="80">
        <v>4</v>
      </c>
      <c r="S147" s="140">
        <f t="shared" si="40"/>
        <v>100</v>
      </c>
      <c r="T147" s="124">
        <f t="shared" si="41"/>
        <v>4</v>
      </c>
      <c r="U147" s="196">
        <v>7</v>
      </c>
      <c r="V147" s="196">
        <v>100</v>
      </c>
      <c r="W147" s="124">
        <f t="shared" si="42"/>
        <v>2</v>
      </c>
      <c r="X147" s="198">
        <v>83</v>
      </c>
      <c r="Y147" s="198">
        <v>0</v>
      </c>
      <c r="Z147" s="128">
        <f t="shared" si="43"/>
        <v>19</v>
      </c>
      <c r="AA147" s="128">
        <f t="shared" si="44"/>
        <v>95</v>
      </c>
      <c r="AB147"/>
      <c r="AC147"/>
      <c r="AD147"/>
      <c r="AE147"/>
      <c r="AF147"/>
      <c r="AG147"/>
      <c r="AH147"/>
      <c r="AI147"/>
      <c r="AJ147"/>
      <c r="AK147"/>
      <c r="AL147"/>
      <c r="AM147"/>
      <c r="AN147"/>
      <c r="AO147"/>
      <c r="AP147"/>
      <c r="AQ147"/>
      <c r="AR147"/>
      <c r="AS147"/>
      <c r="AT147"/>
      <c r="AU147"/>
      <c r="AV147"/>
      <c r="AW147"/>
      <c r="AX147"/>
      <c r="AY147"/>
      <c r="AZ147"/>
      <c r="BA147"/>
      <c r="BB147"/>
      <c r="BC147"/>
      <c r="BD147"/>
      <c r="BE147"/>
      <c r="BF147"/>
      <c r="BG147"/>
      <c r="BH147"/>
      <c r="BI147"/>
      <c r="BJ147"/>
      <c r="BK147"/>
      <c r="BL147"/>
      <c r="BM147"/>
      <c r="BN147"/>
      <c r="BO147"/>
      <c r="BP147"/>
      <c r="BQ147"/>
      <c r="BR147"/>
      <c r="BS147"/>
      <c r="BT147"/>
      <c r="BU147"/>
      <c r="BV147"/>
      <c r="BW147"/>
      <c r="BX147"/>
      <c r="BY147"/>
      <c r="BZ147"/>
      <c r="CA147"/>
      <c r="CB147"/>
      <c r="CC147"/>
      <c r="CD147"/>
      <c r="CE147"/>
      <c r="CF147"/>
      <c r="CG147"/>
      <c r="CH147"/>
      <c r="CI147"/>
      <c r="CJ147"/>
      <c r="CK147"/>
      <c r="CL147"/>
      <c r="CM147"/>
      <c r="CN147"/>
      <c r="CO147"/>
      <c r="CP147"/>
      <c r="CQ147"/>
      <c r="CR147"/>
      <c r="CS147"/>
      <c r="CT147"/>
      <c r="CU147"/>
      <c r="CV147"/>
      <c r="CW147"/>
      <c r="CX147"/>
      <c r="CY147"/>
      <c r="CZ147"/>
      <c r="DA147"/>
      <c r="DB147"/>
      <c r="DC147"/>
      <c r="DD147"/>
      <c r="DE147"/>
      <c r="DF147"/>
      <c r="DG147"/>
      <c r="DH147"/>
      <c r="DI147"/>
      <c r="DJ147"/>
      <c r="DK147"/>
      <c r="DL147"/>
      <c r="DM147"/>
      <c r="DN147"/>
      <c r="DO147"/>
      <c r="DP147"/>
      <c r="DQ147"/>
      <c r="DR147"/>
      <c r="DS147"/>
      <c r="DT147"/>
      <c r="DU147"/>
      <c r="DV147"/>
      <c r="DW147"/>
      <c r="DX147"/>
      <c r="DY147"/>
      <c r="DZ147"/>
      <c r="EA147"/>
      <c r="EB147"/>
      <c r="EC147"/>
      <c r="ED147"/>
      <c r="EE147"/>
      <c r="EF147"/>
      <c r="EG147"/>
      <c r="EH147"/>
      <c r="EI147"/>
      <c r="EJ147"/>
      <c r="EK147"/>
      <c r="EL147"/>
      <c r="EM147"/>
      <c r="EN147"/>
      <c r="EO147"/>
      <c r="EP147"/>
      <c r="EQ147"/>
      <c r="ER147"/>
      <c r="ES147"/>
      <c r="ET147"/>
      <c r="EU147"/>
      <c r="EV147"/>
      <c r="EW147"/>
      <c r="EX147"/>
      <c r="EY147"/>
      <c r="EZ147"/>
    </row>
    <row r="148" spans="1:156" s="78" customFormat="1" ht="30" customHeight="1" x14ac:dyDescent="0.25">
      <c r="A148" s="166" t="s">
        <v>612</v>
      </c>
      <c r="B148" s="129">
        <v>146</v>
      </c>
      <c r="C148" s="167" t="s">
        <v>141</v>
      </c>
      <c r="D148" s="167" t="s">
        <v>336</v>
      </c>
      <c r="E148" s="195" t="s">
        <v>616</v>
      </c>
      <c r="F148" s="124">
        <f t="shared" si="36"/>
        <v>2</v>
      </c>
      <c r="G148" s="196">
        <v>165</v>
      </c>
      <c r="H148" s="196">
        <v>9</v>
      </c>
      <c r="I148" s="218">
        <v>9</v>
      </c>
      <c r="J148" s="138">
        <f t="shared" si="37"/>
        <v>2</v>
      </c>
      <c r="K148" s="142">
        <v>90.5</v>
      </c>
      <c r="L148" s="124">
        <f t="shared" si="38"/>
        <v>4</v>
      </c>
      <c r="M148" s="197">
        <v>2</v>
      </c>
      <c r="N148" s="197">
        <v>2</v>
      </c>
      <c r="O148" s="197">
        <v>1</v>
      </c>
      <c r="P148" s="124">
        <f t="shared" si="39"/>
        <v>5</v>
      </c>
      <c r="Q148" s="80">
        <v>159</v>
      </c>
      <c r="R148" s="80">
        <v>154</v>
      </c>
      <c r="S148" s="140">
        <f t="shared" si="40"/>
        <v>97</v>
      </c>
      <c r="T148" s="124">
        <f t="shared" si="41"/>
        <v>4</v>
      </c>
      <c r="U148" s="196">
        <v>187</v>
      </c>
      <c r="V148" s="196">
        <v>100</v>
      </c>
      <c r="W148" s="124">
        <f t="shared" si="42"/>
        <v>2</v>
      </c>
      <c r="X148" s="198">
        <v>130</v>
      </c>
      <c r="Y148" s="198">
        <v>5</v>
      </c>
      <c r="Z148" s="128">
        <f t="shared" si="43"/>
        <v>19</v>
      </c>
      <c r="AA148" s="128">
        <f t="shared" si="44"/>
        <v>95</v>
      </c>
      <c r="AB148"/>
      <c r="AC148"/>
      <c r="AD148"/>
      <c r="AE148"/>
      <c r="AF148"/>
      <c r="AG148"/>
      <c r="AH148"/>
      <c r="AI148"/>
      <c r="AJ148"/>
      <c r="AK148"/>
      <c r="AL148"/>
      <c r="AM148"/>
      <c r="AN148"/>
      <c r="AO148"/>
      <c r="AP148"/>
      <c r="AQ148"/>
      <c r="AR148"/>
      <c r="AS148"/>
      <c r="AT148"/>
      <c r="AU148"/>
      <c r="AV148"/>
      <c r="AW148"/>
      <c r="AX148"/>
      <c r="AY148"/>
      <c r="AZ148"/>
      <c r="BA148"/>
      <c r="BB148"/>
      <c r="BC148"/>
      <c r="BD148"/>
      <c r="BE148"/>
      <c r="BF148"/>
      <c r="BG148"/>
      <c r="BH148"/>
      <c r="BI148"/>
      <c r="BJ148"/>
      <c r="BK148"/>
      <c r="BL148"/>
      <c r="BM148"/>
      <c r="BN148"/>
      <c r="BO148"/>
      <c r="BP148"/>
      <c r="BQ148"/>
      <c r="BR148"/>
      <c r="BS148"/>
      <c r="BT148"/>
      <c r="BU148"/>
      <c r="BV148"/>
      <c r="BW148"/>
      <c r="BX148"/>
      <c r="BY148"/>
      <c r="BZ148"/>
      <c r="CA148"/>
      <c r="CB148"/>
      <c r="CC148"/>
      <c r="CD148"/>
      <c r="CE148"/>
      <c r="CF148"/>
      <c r="CG148"/>
      <c r="CH148"/>
      <c r="CI148"/>
      <c r="CJ148"/>
      <c r="CK148"/>
      <c r="CL148"/>
      <c r="CM148"/>
      <c r="CN148"/>
      <c r="CO148"/>
      <c r="CP148"/>
      <c r="CQ148"/>
      <c r="CR148"/>
      <c r="CS148"/>
      <c r="CT148"/>
      <c r="CU148"/>
      <c r="CV148"/>
      <c r="CW148"/>
      <c r="CX148"/>
      <c r="CY148"/>
      <c r="CZ148"/>
      <c r="DA148"/>
      <c r="DB148"/>
      <c r="DC148"/>
      <c r="DD148"/>
      <c r="DE148"/>
      <c r="DF148"/>
      <c r="DG148"/>
      <c r="DH148"/>
      <c r="DI148"/>
      <c r="DJ148"/>
      <c r="DK148"/>
      <c r="DL148"/>
      <c r="DM148"/>
      <c r="DN148"/>
      <c r="DO148"/>
      <c r="DP148"/>
      <c r="DQ148"/>
      <c r="DR148"/>
      <c r="DS148"/>
      <c r="DT148"/>
      <c r="DU148"/>
      <c r="DV148"/>
      <c r="DW148"/>
      <c r="DX148"/>
      <c r="DY148"/>
      <c r="DZ148"/>
      <c r="EA148"/>
      <c r="EB148"/>
      <c r="EC148"/>
      <c r="ED148"/>
      <c r="EE148"/>
      <c r="EF148"/>
      <c r="EG148"/>
      <c r="EH148"/>
      <c r="EI148"/>
      <c r="EJ148"/>
      <c r="EK148"/>
      <c r="EL148"/>
      <c r="EM148"/>
      <c r="EN148"/>
      <c r="EO148"/>
      <c r="EP148"/>
      <c r="EQ148"/>
      <c r="ER148"/>
      <c r="ES148"/>
      <c r="ET148"/>
      <c r="EU148"/>
      <c r="EV148"/>
      <c r="EW148"/>
      <c r="EX148"/>
      <c r="EY148"/>
      <c r="EZ148"/>
    </row>
    <row r="149" spans="1:156" s="78" customFormat="1" ht="30" customHeight="1" x14ac:dyDescent="0.25">
      <c r="A149" s="166" t="s">
        <v>612</v>
      </c>
      <c r="B149" s="129">
        <v>147</v>
      </c>
      <c r="C149" s="167" t="s">
        <v>151</v>
      </c>
      <c r="D149" s="167" t="s">
        <v>345</v>
      </c>
      <c r="E149" s="195" t="s">
        <v>616</v>
      </c>
      <c r="F149" s="124">
        <f t="shared" si="36"/>
        <v>2</v>
      </c>
      <c r="G149" s="196">
        <v>30</v>
      </c>
      <c r="H149" s="196">
        <v>2</v>
      </c>
      <c r="I149" s="218">
        <v>2</v>
      </c>
      <c r="J149" s="138">
        <f t="shared" si="37"/>
        <v>2</v>
      </c>
      <c r="K149" s="142">
        <v>96.8</v>
      </c>
      <c r="L149" s="124">
        <f t="shared" si="38"/>
        <v>4</v>
      </c>
      <c r="M149" s="197">
        <v>2</v>
      </c>
      <c r="N149" s="197">
        <v>1</v>
      </c>
      <c r="O149" s="197">
        <v>2</v>
      </c>
      <c r="P149" s="124">
        <f t="shared" si="39"/>
        <v>5</v>
      </c>
      <c r="Q149" s="80">
        <v>29</v>
      </c>
      <c r="R149" s="80">
        <v>28</v>
      </c>
      <c r="S149" s="140">
        <f t="shared" si="40"/>
        <v>97</v>
      </c>
      <c r="T149" s="124">
        <f t="shared" si="41"/>
        <v>4</v>
      </c>
      <c r="U149" s="196">
        <v>32</v>
      </c>
      <c r="V149" s="196">
        <v>100</v>
      </c>
      <c r="W149" s="124">
        <f t="shared" si="42"/>
        <v>2</v>
      </c>
      <c r="X149" s="198">
        <v>31</v>
      </c>
      <c r="Y149" s="198">
        <v>1</v>
      </c>
      <c r="Z149" s="128">
        <f t="shared" si="43"/>
        <v>19</v>
      </c>
      <c r="AA149" s="128">
        <f t="shared" si="44"/>
        <v>95</v>
      </c>
      <c r="AB149"/>
      <c r="AC149"/>
      <c r="AD149"/>
      <c r="AE149"/>
      <c r="AF149"/>
      <c r="AG149"/>
      <c r="AH149"/>
      <c r="AI149"/>
      <c r="AJ149"/>
      <c r="AK149"/>
      <c r="AL149"/>
      <c r="AM149"/>
      <c r="AN149"/>
      <c r="AO149"/>
      <c r="AP149"/>
      <c r="AQ149"/>
      <c r="AR149"/>
      <c r="AS149"/>
      <c r="AT149"/>
      <c r="AU149"/>
      <c r="AV149"/>
      <c r="AW149"/>
      <c r="AX149"/>
      <c r="AY149"/>
      <c r="AZ149"/>
      <c r="BA149"/>
      <c r="BB149"/>
      <c r="BC149"/>
      <c r="BD149"/>
      <c r="BE149"/>
      <c r="BF149"/>
      <c r="BG149"/>
      <c r="BH149"/>
      <c r="BI149"/>
      <c r="BJ149"/>
      <c r="BK149"/>
      <c r="BL149"/>
      <c r="BM149"/>
      <c r="BN149"/>
      <c r="BO149"/>
      <c r="BP149"/>
      <c r="BQ149"/>
      <c r="BR149"/>
      <c r="BS149"/>
      <c r="BT149"/>
      <c r="BU149"/>
      <c r="BV149"/>
      <c r="BW149"/>
      <c r="BX149"/>
      <c r="BY149"/>
      <c r="BZ149"/>
      <c r="CA149"/>
      <c r="CB149"/>
      <c r="CC149"/>
      <c r="CD149"/>
      <c r="CE149"/>
      <c r="CF149"/>
      <c r="CG149"/>
      <c r="CH149"/>
      <c r="CI149"/>
      <c r="CJ149"/>
      <c r="CK149"/>
      <c r="CL149"/>
      <c r="CM149"/>
      <c r="CN149"/>
      <c r="CO149"/>
      <c r="CP149"/>
      <c r="CQ149"/>
      <c r="CR149"/>
      <c r="CS149"/>
      <c r="CT149"/>
      <c r="CU149"/>
      <c r="CV149"/>
      <c r="CW149"/>
      <c r="CX149"/>
      <c r="CY149"/>
      <c r="CZ149"/>
      <c r="DA149"/>
      <c r="DB149"/>
      <c r="DC149"/>
      <c r="DD149"/>
      <c r="DE149"/>
      <c r="DF149"/>
      <c r="DG149"/>
      <c r="DH149"/>
      <c r="DI149"/>
      <c r="DJ149"/>
      <c r="DK149"/>
      <c r="DL149"/>
      <c r="DM149"/>
      <c r="DN149"/>
      <c r="DO149"/>
      <c r="DP149"/>
      <c r="DQ149"/>
      <c r="DR149"/>
      <c r="DS149"/>
      <c r="DT149"/>
      <c r="DU149"/>
      <c r="DV149"/>
      <c r="DW149"/>
      <c r="DX149"/>
      <c r="DY149"/>
      <c r="DZ149"/>
      <c r="EA149"/>
      <c r="EB149"/>
      <c r="EC149"/>
      <c r="ED149"/>
      <c r="EE149"/>
      <c r="EF149"/>
      <c r="EG149"/>
      <c r="EH149"/>
      <c r="EI149"/>
      <c r="EJ149"/>
      <c r="EK149"/>
      <c r="EL149"/>
      <c r="EM149"/>
      <c r="EN149"/>
      <c r="EO149"/>
      <c r="EP149"/>
      <c r="EQ149"/>
      <c r="ER149"/>
      <c r="ES149"/>
      <c r="ET149"/>
      <c r="EU149"/>
      <c r="EV149"/>
      <c r="EW149"/>
      <c r="EX149"/>
      <c r="EY149"/>
      <c r="EZ149"/>
    </row>
    <row r="150" spans="1:156" s="78" customFormat="1" ht="30" customHeight="1" x14ac:dyDescent="0.25">
      <c r="A150" s="166" t="s">
        <v>612</v>
      </c>
      <c r="B150" s="129">
        <v>148</v>
      </c>
      <c r="C150" s="167" t="s">
        <v>153</v>
      </c>
      <c r="D150" s="167" t="s">
        <v>339</v>
      </c>
      <c r="E150" s="195" t="s">
        <v>616</v>
      </c>
      <c r="F150" s="124">
        <f t="shared" si="36"/>
        <v>2</v>
      </c>
      <c r="G150" s="196">
        <v>50</v>
      </c>
      <c r="H150" s="196">
        <v>3</v>
      </c>
      <c r="I150" s="218">
        <v>3</v>
      </c>
      <c r="J150" s="138">
        <f t="shared" si="37"/>
        <v>2</v>
      </c>
      <c r="K150" s="142">
        <v>93.7</v>
      </c>
      <c r="L150" s="124">
        <f t="shared" si="38"/>
        <v>4</v>
      </c>
      <c r="M150" s="197">
        <v>2</v>
      </c>
      <c r="N150" s="197">
        <v>2</v>
      </c>
      <c r="O150" s="197">
        <v>1</v>
      </c>
      <c r="P150" s="124">
        <f t="shared" si="39"/>
        <v>5</v>
      </c>
      <c r="Q150" s="80">
        <v>49</v>
      </c>
      <c r="R150" s="80">
        <v>49</v>
      </c>
      <c r="S150" s="140">
        <f t="shared" si="40"/>
        <v>100</v>
      </c>
      <c r="T150" s="124">
        <f t="shared" si="41"/>
        <v>4</v>
      </c>
      <c r="U150" s="196">
        <v>45</v>
      </c>
      <c r="V150" s="196">
        <v>100</v>
      </c>
      <c r="W150" s="124">
        <f t="shared" si="42"/>
        <v>2</v>
      </c>
      <c r="X150" s="198">
        <v>54</v>
      </c>
      <c r="Y150" s="198">
        <v>19</v>
      </c>
      <c r="Z150" s="128">
        <f t="shared" si="43"/>
        <v>19</v>
      </c>
      <c r="AA150" s="128">
        <f t="shared" si="44"/>
        <v>95</v>
      </c>
      <c r="AB150"/>
      <c r="AC150"/>
      <c r="AD150"/>
      <c r="AE150"/>
      <c r="AF150"/>
      <c r="AG150"/>
      <c r="AH150"/>
      <c r="AI150"/>
      <c r="AJ150"/>
      <c r="AK150"/>
      <c r="AL150"/>
      <c r="AM150"/>
      <c r="AN150"/>
      <c r="AO150"/>
      <c r="AP150"/>
      <c r="AQ150"/>
      <c r="AR150"/>
      <c r="AS150"/>
      <c r="AT150"/>
      <c r="AU150"/>
      <c r="AV150"/>
      <c r="AW150"/>
      <c r="AX150"/>
      <c r="AY150"/>
      <c r="AZ150"/>
      <c r="BA150"/>
      <c r="BB150"/>
      <c r="BC150"/>
      <c r="BD150"/>
      <c r="BE150"/>
      <c r="BF150"/>
      <c r="BG150"/>
      <c r="BH150"/>
      <c r="BI150"/>
      <c r="BJ150"/>
      <c r="BK150"/>
      <c r="BL150"/>
      <c r="BM150"/>
      <c r="BN150"/>
      <c r="BO150"/>
      <c r="BP150"/>
      <c r="BQ150"/>
      <c r="BR150"/>
      <c r="BS150"/>
      <c r="BT150"/>
      <c r="BU150"/>
      <c r="BV150"/>
      <c r="BW150"/>
      <c r="BX150"/>
      <c r="BY150"/>
      <c r="BZ150"/>
      <c r="CA150"/>
      <c r="CB150"/>
      <c r="CC150"/>
      <c r="CD150"/>
      <c r="CE150"/>
      <c r="CF150"/>
      <c r="CG150"/>
      <c r="CH150"/>
      <c r="CI150"/>
      <c r="CJ150"/>
      <c r="CK150"/>
      <c r="CL150"/>
      <c r="CM150"/>
      <c r="CN150"/>
      <c r="CO150"/>
      <c r="CP150"/>
      <c r="CQ150"/>
      <c r="CR150"/>
      <c r="CS150"/>
      <c r="CT150"/>
      <c r="CU150"/>
      <c r="CV150"/>
      <c r="CW150"/>
      <c r="CX150"/>
      <c r="CY150"/>
      <c r="CZ150"/>
      <c r="DA150"/>
      <c r="DB150"/>
      <c r="DC150"/>
      <c r="DD150"/>
      <c r="DE150"/>
      <c r="DF150"/>
      <c r="DG150"/>
      <c r="DH150"/>
      <c r="DI150"/>
      <c r="DJ150"/>
      <c r="DK150"/>
      <c r="DL150"/>
      <c r="DM150"/>
      <c r="DN150"/>
      <c r="DO150"/>
      <c r="DP150"/>
      <c r="DQ150"/>
      <c r="DR150"/>
      <c r="DS150"/>
      <c r="DT150"/>
      <c r="DU150"/>
      <c r="DV150"/>
      <c r="DW150"/>
      <c r="DX150"/>
      <c r="DY150"/>
      <c r="DZ150"/>
      <c r="EA150"/>
      <c r="EB150"/>
      <c r="EC150"/>
      <c r="ED150"/>
      <c r="EE150"/>
      <c r="EF150"/>
      <c r="EG150"/>
      <c r="EH150"/>
      <c r="EI150"/>
      <c r="EJ150"/>
      <c r="EK150"/>
      <c r="EL150"/>
      <c r="EM150"/>
      <c r="EN150"/>
      <c r="EO150"/>
      <c r="EP150"/>
      <c r="EQ150"/>
      <c r="ER150"/>
      <c r="ES150"/>
      <c r="ET150"/>
      <c r="EU150"/>
      <c r="EV150"/>
      <c r="EW150"/>
      <c r="EX150"/>
      <c r="EY150"/>
      <c r="EZ150"/>
    </row>
    <row r="151" spans="1:156" s="78" customFormat="1" ht="30" customHeight="1" x14ac:dyDescent="0.25">
      <c r="A151" s="166" t="s">
        <v>612</v>
      </c>
      <c r="B151" s="129">
        <v>149</v>
      </c>
      <c r="C151" s="167" t="s">
        <v>142</v>
      </c>
      <c r="D151" s="167" t="s">
        <v>237</v>
      </c>
      <c r="E151" s="195" t="s">
        <v>616</v>
      </c>
      <c r="F151" s="124">
        <f t="shared" si="36"/>
        <v>2</v>
      </c>
      <c r="G151" s="196">
        <v>233</v>
      </c>
      <c r="H151" s="196">
        <v>11</v>
      </c>
      <c r="I151" s="218">
        <v>11</v>
      </c>
      <c r="J151" s="138">
        <f t="shared" si="37"/>
        <v>2</v>
      </c>
      <c r="K151" s="142">
        <v>90.5</v>
      </c>
      <c r="L151" s="124">
        <f t="shared" si="38"/>
        <v>4</v>
      </c>
      <c r="M151" s="197">
        <v>1</v>
      </c>
      <c r="N151" s="197">
        <v>2</v>
      </c>
      <c r="O151" s="197">
        <v>2</v>
      </c>
      <c r="P151" s="124">
        <f t="shared" si="39"/>
        <v>5</v>
      </c>
      <c r="Q151" s="80">
        <v>227</v>
      </c>
      <c r="R151" s="80">
        <v>225</v>
      </c>
      <c r="S151" s="140">
        <f t="shared" si="40"/>
        <v>99</v>
      </c>
      <c r="T151" s="124">
        <f t="shared" si="41"/>
        <v>4</v>
      </c>
      <c r="U151" s="196">
        <v>281</v>
      </c>
      <c r="V151" s="196">
        <v>100</v>
      </c>
      <c r="W151" s="124">
        <f t="shared" si="42"/>
        <v>2</v>
      </c>
      <c r="X151" s="198">
        <v>399</v>
      </c>
      <c r="Y151" s="198">
        <v>20</v>
      </c>
      <c r="Z151" s="128">
        <f t="shared" si="43"/>
        <v>19</v>
      </c>
      <c r="AA151" s="128">
        <f t="shared" si="44"/>
        <v>95</v>
      </c>
      <c r="AB151"/>
      <c r="AC151"/>
      <c r="AD151"/>
      <c r="AE151"/>
      <c r="AF151"/>
      <c r="AG151"/>
      <c r="AH151"/>
      <c r="AI151"/>
      <c r="AJ151"/>
      <c r="AK151"/>
      <c r="AL151"/>
      <c r="AM151"/>
      <c r="AN151"/>
      <c r="AO151"/>
      <c r="AP151"/>
      <c r="AQ151"/>
      <c r="AR151"/>
      <c r="AS151"/>
      <c r="AT151"/>
      <c r="AU151"/>
      <c r="AV151"/>
      <c r="AW151"/>
      <c r="AX151"/>
      <c r="AY151"/>
      <c r="AZ151"/>
      <c r="BA151"/>
      <c r="BB151"/>
      <c r="BC151"/>
      <c r="BD151"/>
      <c r="BE151"/>
      <c r="BF151"/>
      <c r="BG151"/>
      <c r="BH151"/>
      <c r="BI151"/>
      <c r="BJ151"/>
      <c r="BK151"/>
      <c r="BL151"/>
      <c r="BM151"/>
      <c r="BN151"/>
      <c r="BO151"/>
      <c r="BP151"/>
      <c r="BQ151"/>
      <c r="BR151"/>
      <c r="BS151"/>
      <c r="BT151"/>
      <c r="BU151"/>
      <c r="BV151"/>
      <c r="BW151"/>
      <c r="BX151"/>
      <c r="BY151"/>
      <c r="BZ151"/>
      <c r="CA151"/>
      <c r="CB151"/>
      <c r="CC151"/>
      <c r="CD151"/>
      <c r="CE151"/>
      <c r="CF151"/>
      <c r="CG151"/>
      <c r="CH151"/>
      <c r="CI151"/>
      <c r="CJ151"/>
      <c r="CK151"/>
      <c r="CL151"/>
      <c r="CM151"/>
      <c r="CN151"/>
      <c r="CO151"/>
      <c r="CP151"/>
      <c r="CQ151"/>
      <c r="CR151"/>
      <c r="CS151"/>
      <c r="CT151"/>
      <c r="CU151"/>
      <c r="CV151"/>
      <c r="CW151"/>
      <c r="CX151"/>
      <c r="CY151"/>
      <c r="CZ151"/>
      <c r="DA151"/>
      <c r="DB151"/>
      <c r="DC151"/>
      <c r="DD151"/>
      <c r="DE151"/>
      <c r="DF151"/>
      <c r="DG151"/>
      <c r="DH151"/>
      <c r="DI151"/>
      <c r="DJ151"/>
      <c r="DK151"/>
      <c r="DL151"/>
      <c r="DM151"/>
      <c r="DN151"/>
      <c r="DO151"/>
      <c r="DP151"/>
      <c r="DQ151"/>
      <c r="DR151"/>
      <c r="DS151"/>
      <c r="DT151"/>
      <c r="DU151"/>
      <c r="DV151"/>
      <c r="DW151"/>
      <c r="DX151"/>
      <c r="DY151"/>
      <c r="DZ151"/>
      <c r="EA151"/>
      <c r="EB151"/>
      <c r="EC151"/>
      <c r="ED151"/>
      <c r="EE151"/>
      <c r="EF151"/>
      <c r="EG151"/>
      <c r="EH151"/>
      <c r="EI151"/>
      <c r="EJ151"/>
      <c r="EK151"/>
      <c r="EL151"/>
      <c r="EM151"/>
      <c r="EN151"/>
      <c r="EO151"/>
      <c r="EP151"/>
      <c r="EQ151"/>
      <c r="ER151"/>
      <c r="ES151"/>
      <c r="ET151"/>
      <c r="EU151"/>
      <c r="EV151"/>
      <c r="EW151"/>
      <c r="EX151"/>
      <c r="EY151"/>
      <c r="EZ151"/>
    </row>
    <row r="152" spans="1:156" s="78" customFormat="1" ht="30" customHeight="1" x14ac:dyDescent="0.25">
      <c r="A152" s="166" t="s">
        <v>612</v>
      </c>
      <c r="B152" s="129">
        <v>150</v>
      </c>
      <c r="C152" s="167" t="s">
        <v>147</v>
      </c>
      <c r="D152" s="167" t="s">
        <v>346</v>
      </c>
      <c r="E152" s="129" t="s">
        <v>616</v>
      </c>
      <c r="F152" s="124">
        <f t="shared" si="36"/>
        <v>2</v>
      </c>
      <c r="G152" s="196">
        <v>170</v>
      </c>
      <c r="H152" s="196">
        <v>9</v>
      </c>
      <c r="I152" s="218">
        <v>9</v>
      </c>
      <c r="J152" s="138">
        <f t="shared" si="37"/>
        <v>2</v>
      </c>
      <c r="K152" s="142">
        <v>87.3</v>
      </c>
      <c r="L152" s="124">
        <f t="shared" si="38"/>
        <v>3</v>
      </c>
      <c r="M152" s="197">
        <v>2</v>
      </c>
      <c r="N152" s="197">
        <v>2</v>
      </c>
      <c r="O152" s="197">
        <v>2</v>
      </c>
      <c r="P152" s="124">
        <f t="shared" si="39"/>
        <v>6</v>
      </c>
      <c r="Q152" s="80">
        <v>165</v>
      </c>
      <c r="R152" s="80">
        <v>165</v>
      </c>
      <c r="S152" s="140">
        <f t="shared" si="40"/>
        <v>100</v>
      </c>
      <c r="T152" s="124">
        <f t="shared" si="41"/>
        <v>4</v>
      </c>
      <c r="U152" s="196">
        <v>217</v>
      </c>
      <c r="V152" s="196">
        <v>100</v>
      </c>
      <c r="W152" s="124">
        <f t="shared" si="42"/>
        <v>2</v>
      </c>
      <c r="X152" s="198">
        <v>178</v>
      </c>
      <c r="Y152" s="198">
        <v>19</v>
      </c>
      <c r="Z152" s="128">
        <f t="shared" si="43"/>
        <v>19</v>
      </c>
      <c r="AA152" s="128">
        <f t="shared" si="44"/>
        <v>95</v>
      </c>
      <c r="AB152"/>
      <c r="AC152"/>
      <c r="AD152"/>
      <c r="AE152"/>
      <c r="AF152"/>
      <c r="AG152"/>
      <c r="AH152"/>
      <c r="AI152"/>
      <c r="AJ152"/>
      <c r="AK152"/>
      <c r="AL152"/>
      <c r="AM152"/>
      <c r="AN152"/>
      <c r="AO152"/>
      <c r="AP152"/>
      <c r="AQ152"/>
      <c r="AR152"/>
      <c r="AS152"/>
      <c r="AT152"/>
      <c r="AU152"/>
      <c r="AV152"/>
      <c r="AW152"/>
      <c r="AX152"/>
      <c r="AY152"/>
      <c r="AZ152"/>
      <c r="BA152"/>
      <c r="BB152"/>
      <c r="BC152"/>
      <c r="BD152"/>
      <c r="BE152"/>
      <c r="BF152"/>
      <c r="BG152"/>
      <c r="BH152"/>
      <c r="BI152"/>
      <c r="BJ152"/>
      <c r="BK152"/>
      <c r="BL152"/>
      <c r="BM152"/>
      <c r="BN152"/>
      <c r="BO152"/>
      <c r="BP152"/>
      <c r="BQ152"/>
      <c r="BR152"/>
      <c r="BS152"/>
      <c r="BT152"/>
      <c r="BU152"/>
      <c r="BV152"/>
      <c r="BW152"/>
      <c r="BX152"/>
      <c r="BY152"/>
      <c r="BZ152"/>
      <c r="CA152"/>
      <c r="CB152"/>
      <c r="CC152"/>
      <c r="CD152"/>
      <c r="CE152"/>
      <c r="CF152"/>
      <c r="CG152"/>
      <c r="CH152"/>
      <c r="CI152"/>
      <c r="CJ152"/>
      <c r="CK152"/>
      <c r="CL152"/>
      <c r="CM152"/>
      <c r="CN152"/>
      <c r="CO152"/>
      <c r="CP152"/>
      <c r="CQ152"/>
      <c r="CR152"/>
      <c r="CS152"/>
      <c r="CT152"/>
      <c r="CU152"/>
      <c r="CV152"/>
      <c r="CW152"/>
      <c r="CX152"/>
      <c r="CY152"/>
      <c r="CZ152"/>
      <c r="DA152"/>
      <c r="DB152"/>
      <c r="DC152"/>
      <c r="DD152"/>
      <c r="DE152"/>
      <c r="DF152"/>
      <c r="DG152"/>
      <c r="DH152"/>
      <c r="DI152"/>
      <c r="DJ152"/>
      <c r="DK152"/>
      <c r="DL152"/>
      <c r="DM152"/>
      <c r="DN152"/>
      <c r="DO152"/>
      <c r="DP152"/>
      <c r="DQ152"/>
      <c r="DR152"/>
      <c r="DS152"/>
      <c r="DT152"/>
      <c r="DU152"/>
      <c r="DV152"/>
      <c r="DW152"/>
      <c r="DX152"/>
      <c r="DY152"/>
      <c r="DZ152"/>
      <c r="EA152"/>
      <c r="EB152"/>
      <c r="EC152"/>
      <c r="ED152"/>
      <c r="EE152"/>
      <c r="EF152"/>
      <c r="EG152"/>
      <c r="EH152"/>
      <c r="EI152"/>
      <c r="EJ152"/>
      <c r="EK152"/>
      <c r="EL152"/>
      <c r="EM152"/>
      <c r="EN152"/>
      <c r="EO152"/>
      <c r="EP152"/>
      <c r="EQ152"/>
      <c r="ER152"/>
      <c r="ES152"/>
      <c r="ET152"/>
      <c r="EU152"/>
      <c r="EV152"/>
      <c r="EW152"/>
      <c r="EX152"/>
      <c r="EY152"/>
      <c r="EZ152"/>
    </row>
    <row r="153" spans="1:156" s="78" customFormat="1" ht="30" customHeight="1" x14ac:dyDescent="0.25">
      <c r="A153" s="169" t="s">
        <v>613</v>
      </c>
      <c r="B153" s="129">
        <v>151</v>
      </c>
      <c r="C153" s="167" t="s">
        <v>192</v>
      </c>
      <c r="D153" s="167" t="s">
        <v>351</v>
      </c>
      <c r="E153" s="195" t="s">
        <v>616</v>
      </c>
      <c r="F153" s="124">
        <f t="shared" si="36"/>
        <v>2</v>
      </c>
      <c r="G153" s="212">
        <v>29</v>
      </c>
      <c r="H153" s="212">
        <v>4</v>
      </c>
      <c r="I153" s="220">
        <v>4</v>
      </c>
      <c r="J153" s="138">
        <f t="shared" si="37"/>
        <v>2</v>
      </c>
      <c r="K153" s="132">
        <v>93.7</v>
      </c>
      <c r="L153" s="138">
        <f t="shared" si="38"/>
        <v>4</v>
      </c>
      <c r="M153" s="197">
        <v>2</v>
      </c>
      <c r="N153" s="197">
        <v>2</v>
      </c>
      <c r="O153" s="197">
        <v>2</v>
      </c>
      <c r="P153" s="124">
        <f t="shared" si="39"/>
        <v>6</v>
      </c>
      <c r="Q153" s="80">
        <v>28</v>
      </c>
      <c r="R153" s="80">
        <v>25</v>
      </c>
      <c r="S153" s="139">
        <f t="shared" si="40"/>
        <v>89</v>
      </c>
      <c r="T153" s="138">
        <f t="shared" si="41"/>
        <v>3</v>
      </c>
      <c r="U153" s="212">
        <v>39</v>
      </c>
      <c r="V153" s="212">
        <v>100</v>
      </c>
      <c r="W153" s="124">
        <f t="shared" si="42"/>
        <v>2</v>
      </c>
      <c r="X153" s="198">
        <v>92</v>
      </c>
      <c r="Y153" s="198">
        <v>7</v>
      </c>
      <c r="Z153" s="128">
        <f t="shared" si="43"/>
        <v>19</v>
      </c>
      <c r="AA153" s="128">
        <f t="shared" si="44"/>
        <v>95</v>
      </c>
      <c r="AB153" s="101"/>
      <c r="AC153" s="101"/>
      <c r="AD153" s="101"/>
      <c r="AE153" s="101"/>
      <c r="AF153" s="101"/>
      <c r="AG153" s="101"/>
      <c r="AH153" s="101"/>
      <c r="AI153" s="101"/>
      <c r="AJ153" s="101"/>
      <c r="AK153" s="101"/>
      <c r="AL153" s="101"/>
      <c r="AM153" s="101"/>
      <c r="AN153" s="101"/>
      <c r="AO153" s="101"/>
      <c r="AP153" s="101"/>
      <c r="AQ153" s="101"/>
      <c r="AR153" s="101"/>
      <c r="AS153" s="101"/>
      <c r="AT153" s="101"/>
      <c r="AU153" s="101"/>
      <c r="AV153" s="101"/>
      <c r="AW153" s="101"/>
      <c r="AX153" s="101"/>
      <c r="AY153" s="101"/>
      <c r="AZ153" s="101"/>
      <c r="BA153" s="101"/>
      <c r="BB153" s="101"/>
      <c r="BC153" s="101"/>
      <c r="BD153" s="101"/>
      <c r="BE153" s="101"/>
      <c r="BF153" s="101"/>
      <c r="BG153" s="101"/>
      <c r="BH153" s="101"/>
      <c r="BI153" s="101"/>
      <c r="BJ153" s="101"/>
      <c r="BK153" s="101"/>
      <c r="BL153" s="101"/>
      <c r="BM153" s="101"/>
      <c r="BN153" s="101"/>
      <c r="BO153" s="101"/>
      <c r="BP153" s="101"/>
      <c r="BQ153" s="101"/>
      <c r="BR153" s="101"/>
      <c r="BS153" s="101"/>
      <c r="BT153" s="101"/>
      <c r="BU153" s="101"/>
      <c r="BV153" s="101"/>
      <c r="BW153" s="101"/>
      <c r="BX153" s="101"/>
      <c r="BY153" s="101"/>
      <c r="BZ153" s="101"/>
      <c r="CA153" s="101"/>
      <c r="CB153" s="101"/>
      <c r="CC153" s="101"/>
      <c r="CD153" s="101"/>
      <c r="CE153" s="101"/>
      <c r="CF153" s="101"/>
      <c r="CG153" s="101"/>
      <c r="CH153" s="101"/>
      <c r="CI153" s="101"/>
      <c r="CJ153" s="101"/>
      <c r="CK153" s="101"/>
      <c r="CL153" s="101"/>
      <c r="CM153" s="101"/>
      <c r="CN153" s="101"/>
      <c r="CO153" s="101"/>
      <c r="CP153" s="101"/>
      <c r="CQ153" s="101"/>
      <c r="CR153" s="101"/>
      <c r="CS153" s="101"/>
      <c r="CT153" s="101"/>
      <c r="CU153" s="101"/>
      <c r="CV153" s="101"/>
      <c r="CW153" s="101"/>
      <c r="CX153" s="101"/>
      <c r="CY153" s="101"/>
      <c r="CZ153" s="101"/>
      <c r="DA153" s="101"/>
      <c r="DB153" s="101"/>
      <c r="DC153" s="101"/>
      <c r="DD153" s="101"/>
      <c r="DE153" s="101"/>
      <c r="DF153" s="101"/>
      <c r="DG153" s="101"/>
      <c r="DH153" s="101"/>
      <c r="DI153" s="101"/>
      <c r="DJ153" s="101"/>
      <c r="DK153" s="101"/>
      <c r="DL153" s="101"/>
      <c r="DM153" s="101"/>
      <c r="DN153" s="101"/>
      <c r="DO153" s="101"/>
      <c r="DP153" s="101"/>
      <c r="DQ153" s="101"/>
      <c r="DR153" s="101"/>
      <c r="DS153" s="101"/>
      <c r="DT153" s="101"/>
      <c r="DU153" s="101"/>
      <c r="DV153" s="101"/>
      <c r="DW153" s="101"/>
      <c r="DX153" s="101"/>
      <c r="DY153" s="101"/>
      <c r="DZ153" s="101"/>
      <c r="EA153" s="101"/>
      <c r="EB153" s="101"/>
      <c r="EC153" s="101"/>
      <c r="ED153" s="101"/>
      <c r="EE153" s="101"/>
      <c r="EF153" s="101"/>
      <c r="EG153" s="101"/>
      <c r="EH153" s="101"/>
      <c r="EI153" s="101"/>
      <c r="EJ153" s="101"/>
      <c r="EK153" s="101"/>
      <c r="EL153" s="101"/>
      <c r="EM153" s="101"/>
      <c r="EN153" s="101"/>
      <c r="EO153" s="101"/>
      <c r="EP153" s="101"/>
      <c r="EQ153" s="101"/>
      <c r="ER153" s="101"/>
      <c r="ES153" s="101"/>
      <c r="ET153" s="101"/>
      <c r="EU153" s="101"/>
      <c r="EV153" s="101"/>
      <c r="EW153" s="101"/>
      <c r="EX153" s="101"/>
      <c r="EY153" s="101"/>
      <c r="EZ153" s="101"/>
    </row>
    <row r="154" spans="1:156" s="78" customFormat="1" ht="30" customHeight="1" x14ac:dyDescent="0.25">
      <c r="A154" s="169" t="s">
        <v>613</v>
      </c>
      <c r="B154" s="129">
        <v>152</v>
      </c>
      <c r="C154" s="167" t="s">
        <v>196</v>
      </c>
      <c r="D154" s="167" t="s">
        <v>353</v>
      </c>
      <c r="E154" s="195" t="s">
        <v>616</v>
      </c>
      <c r="F154" s="124">
        <f t="shared" si="36"/>
        <v>2</v>
      </c>
      <c r="G154" s="212">
        <v>93</v>
      </c>
      <c r="H154" s="212">
        <v>6</v>
      </c>
      <c r="I154" s="220">
        <v>6</v>
      </c>
      <c r="J154" s="138">
        <f t="shared" si="37"/>
        <v>2</v>
      </c>
      <c r="K154" s="132">
        <v>98.412698412698404</v>
      </c>
      <c r="L154" s="138">
        <f t="shared" si="38"/>
        <v>4</v>
      </c>
      <c r="M154" s="197">
        <v>2</v>
      </c>
      <c r="N154" s="197">
        <v>2</v>
      </c>
      <c r="O154" s="197">
        <v>1</v>
      </c>
      <c r="P154" s="124">
        <f t="shared" si="39"/>
        <v>5</v>
      </c>
      <c r="Q154" s="80">
        <v>89</v>
      </c>
      <c r="R154" s="80">
        <v>88</v>
      </c>
      <c r="S154" s="139">
        <f t="shared" si="40"/>
        <v>99</v>
      </c>
      <c r="T154" s="138">
        <f t="shared" si="41"/>
        <v>4</v>
      </c>
      <c r="U154" s="212">
        <v>111</v>
      </c>
      <c r="V154" s="212">
        <v>100</v>
      </c>
      <c r="W154" s="124">
        <f t="shared" si="42"/>
        <v>2</v>
      </c>
      <c r="X154" s="198">
        <v>97</v>
      </c>
      <c r="Y154" s="198">
        <v>21</v>
      </c>
      <c r="Z154" s="128">
        <f t="shared" si="43"/>
        <v>19</v>
      </c>
      <c r="AA154" s="128">
        <f t="shared" si="44"/>
        <v>95</v>
      </c>
      <c r="AB154" s="101"/>
      <c r="AC154" s="101"/>
      <c r="AD154" s="101"/>
      <c r="AE154" s="101"/>
      <c r="AF154" s="101"/>
      <c r="AG154" s="101"/>
      <c r="AH154" s="101"/>
      <c r="AI154" s="101"/>
      <c r="AJ154" s="101"/>
      <c r="AK154" s="101"/>
      <c r="AL154" s="101"/>
      <c r="AM154" s="101"/>
      <c r="AN154" s="101"/>
      <c r="AO154" s="101"/>
      <c r="AP154" s="101"/>
      <c r="AQ154" s="101"/>
      <c r="AR154" s="101"/>
      <c r="AS154" s="101"/>
      <c r="AT154" s="101"/>
      <c r="AU154" s="101"/>
      <c r="AV154" s="101"/>
      <c r="AW154" s="101"/>
      <c r="AX154" s="101"/>
      <c r="AY154" s="101"/>
      <c r="AZ154" s="101"/>
      <c r="BA154" s="101"/>
      <c r="BB154" s="101"/>
      <c r="BC154" s="101"/>
      <c r="BD154" s="101"/>
      <c r="BE154" s="101"/>
      <c r="BF154" s="101"/>
      <c r="BG154" s="101"/>
      <c r="BH154" s="101"/>
      <c r="BI154" s="101"/>
      <c r="BJ154" s="101"/>
      <c r="BK154" s="101"/>
      <c r="BL154" s="101"/>
      <c r="BM154" s="101"/>
      <c r="BN154" s="101"/>
      <c r="BO154" s="101"/>
      <c r="BP154" s="101"/>
      <c r="BQ154" s="101"/>
      <c r="BR154" s="101"/>
      <c r="BS154" s="101"/>
      <c r="BT154" s="101"/>
      <c r="BU154" s="101"/>
      <c r="BV154" s="101"/>
      <c r="BW154" s="101"/>
      <c r="BX154" s="101"/>
      <c r="BY154" s="101"/>
      <c r="BZ154" s="101"/>
      <c r="CA154" s="101"/>
      <c r="CB154" s="101"/>
      <c r="CC154" s="101"/>
      <c r="CD154" s="101"/>
      <c r="CE154" s="101"/>
      <c r="CF154" s="101"/>
      <c r="CG154" s="101"/>
      <c r="CH154" s="101"/>
      <c r="CI154" s="101"/>
      <c r="CJ154" s="101"/>
      <c r="CK154" s="101"/>
      <c r="CL154" s="101"/>
      <c r="CM154" s="101"/>
      <c r="CN154" s="101"/>
      <c r="CO154" s="101"/>
      <c r="CP154" s="101"/>
      <c r="CQ154" s="101"/>
      <c r="CR154" s="101"/>
      <c r="CS154" s="101"/>
      <c r="CT154" s="101"/>
      <c r="CU154" s="101"/>
      <c r="CV154" s="101"/>
      <c r="CW154" s="101"/>
      <c r="CX154" s="101"/>
      <c r="CY154" s="101"/>
      <c r="CZ154" s="101"/>
      <c r="DA154" s="101"/>
      <c r="DB154" s="101"/>
      <c r="DC154" s="101"/>
      <c r="DD154" s="101"/>
      <c r="DE154" s="101"/>
      <c r="DF154" s="101"/>
      <c r="DG154" s="101"/>
      <c r="DH154" s="101"/>
      <c r="DI154" s="101"/>
      <c r="DJ154" s="101"/>
      <c r="DK154" s="101"/>
      <c r="DL154" s="101"/>
      <c r="DM154" s="101"/>
      <c r="DN154" s="101"/>
      <c r="DO154" s="101"/>
      <c r="DP154" s="101"/>
      <c r="DQ154" s="101"/>
      <c r="DR154" s="101"/>
      <c r="DS154" s="101"/>
      <c r="DT154" s="101"/>
      <c r="DU154" s="101"/>
      <c r="DV154" s="101"/>
      <c r="DW154" s="101"/>
      <c r="DX154" s="101"/>
      <c r="DY154" s="101"/>
      <c r="DZ154" s="101"/>
      <c r="EA154" s="101"/>
      <c r="EB154" s="101"/>
      <c r="EC154" s="101"/>
      <c r="ED154" s="101"/>
      <c r="EE154" s="101"/>
      <c r="EF154" s="101"/>
      <c r="EG154" s="101"/>
      <c r="EH154" s="101"/>
      <c r="EI154" s="101"/>
      <c r="EJ154" s="101"/>
      <c r="EK154" s="101"/>
      <c r="EL154" s="101"/>
      <c r="EM154" s="101"/>
      <c r="EN154" s="101"/>
      <c r="EO154" s="101"/>
      <c r="EP154" s="101"/>
      <c r="EQ154" s="101"/>
      <c r="ER154" s="101"/>
      <c r="ES154" s="101"/>
      <c r="ET154" s="101"/>
      <c r="EU154" s="101"/>
      <c r="EV154" s="101"/>
      <c r="EW154" s="101"/>
      <c r="EX154" s="101"/>
      <c r="EY154" s="101"/>
      <c r="EZ154" s="101"/>
    </row>
    <row r="155" spans="1:156" s="78" customFormat="1" ht="30" customHeight="1" x14ac:dyDescent="0.25">
      <c r="A155" s="146" t="s">
        <v>34</v>
      </c>
      <c r="B155" s="129">
        <v>153</v>
      </c>
      <c r="C155" s="167" t="s">
        <v>535</v>
      </c>
      <c r="D155" s="167" t="s">
        <v>387</v>
      </c>
      <c r="E155" s="195" t="s">
        <v>616</v>
      </c>
      <c r="F155" s="138">
        <f t="shared" si="36"/>
        <v>2</v>
      </c>
      <c r="G155" s="196">
        <v>264</v>
      </c>
      <c r="H155" s="196">
        <v>15</v>
      </c>
      <c r="I155" s="147">
        <v>13</v>
      </c>
      <c r="J155" s="138">
        <f t="shared" si="37"/>
        <v>1</v>
      </c>
      <c r="K155" s="125">
        <v>95.238095238095227</v>
      </c>
      <c r="L155" s="138">
        <f t="shared" si="38"/>
        <v>4</v>
      </c>
      <c r="M155" s="197">
        <v>2</v>
      </c>
      <c r="N155" s="197">
        <v>2</v>
      </c>
      <c r="O155" s="197">
        <v>2</v>
      </c>
      <c r="P155" s="124">
        <f t="shared" si="39"/>
        <v>6</v>
      </c>
      <c r="Q155" s="80">
        <v>252</v>
      </c>
      <c r="R155" s="80">
        <v>252</v>
      </c>
      <c r="S155" s="140">
        <f t="shared" si="40"/>
        <v>100</v>
      </c>
      <c r="T155" s="138">
        <f t="shared" si="41"/>
        <v>4</v>
      </c>
      <c r="U155" s="196">
        <v>276</v>
      </c>
      <c r="V155" s="196">
        <v>100</v>
      </c>
      <c r="W155" s="124">
        <f t="shared" si="42"/>
        <v>2</v>
      </c>
      <c r="X155" s="198">
        <v>233</v>
      </c>
      <c r="Y155" s="198">
        <v>12</v>
      </c>
      <c r="Z155" s="128">
        <f t="shared" si="43"/>
        <v>19</v>
      </c>
      <c r="AA155" s="128">
        <f t="shared" si="44"/>
        <v>95</v>
      </c>
      <c r="AB155" s="199"/>
      <c r="AC155" s="199"/>
      <c r="AD155" s="199"/>
      <c r="AE155" s="199"/>
      <c r="AF155" s="199"/>
      <c r="AG155" s="199"/>
      <c r="AH155" s="199"/>
      <c r="AI155" s="199"/>
      <c r="AJ155" s="199"/>
      <c r="AK155" s="199"/>
      <c r="AL155" s="199"/>
      <c r="AM155" s="199"/>
      <c r="AN155" s="199"/>
      <c r="AO155" s="199"/>
      <c r="AP155" s="199"/>
      <c r="AQ155" s="199"/>
      <c r="AR155" s="199"/>
      <c r="AS155" s="199"/>
      <c r="AT155" s="199"/>
      <c r="AU155" s="199"/>
      <c r="AV155" s="199"/>
      <c r="AW155" s="199"/>
      <c r="AX155" s="199"/>
      <c r="AY155" s="199"/>
      <c r="AZ155" s="199"/>
      <c r="BA155" s="199"/>
      <c r="BB155" s="199"/>
      <c r="BC155" s="199"/>
      <c r="BD155" s="199"/>
      <c r="BE155" s="199"/>
      <c r="BF155" s="199"/>
      <c r="BG155" s="199"/>
      <c r="BH155" s="199"/>
      <c r="BI155" s="199"/>
      <c r="BJ155" s="199"/>
      <c r="BK155" s="199"/>
      <c r="BL155" s="199"/>
      <c r="BM155" s="199"/>
      <c r="BN155" s="199"/>
      <c r="BO155" s="199"/>
      <c r="BP155" s="199"/>
      <c r="BQ155" s="199"/>
      <c r="BR155" s="199"/>
      <c r="BS155" s="199"/>
      <c r="BT155" s="199"/>
      <c r="BU155" s="199"/>
      <c r="BV155" s="199"/>
      <c r="BW155" s="199"/>
      <c r="BX155" s="199"/>
      <c r="BY155" s="199"/>
      <c r="BZ155" s="199"/>
      <c r="CA155" s="199"/>
      <c r="CB155" s="199"/>
      <c r="CC155" s="199"/>
      <c r="CD155" s="199"/>
      <c r="CE155" s="199"/>
      <c r="CF155" s="199"/>
      <c r="CG155" s="199"/>
      <c r="CH155" s="199"/>
      <c r="CI155" s="199"/>
      <c r="CJ155" s="199"/>
      <c r="CK155" s="199"/>
      <c r="CL155" s="199"/>
      <c r="CM155" s="199"/>
      <c r="CN155" s="199"/>
      <c r="CO155" s="199"/>
      <c r="CP155" s="199"/>
      <c r="CQ155" s="199"/>
      <c r="CR155" s="199"/>
      <c r="CS155" s="199"/>
      <c r="CT155" s="199"/>
      <c r="CU155" s="199"/>
      <c r="CV155" s="199"/>
      <c r="CW155" s="199"/>
      <c r="CX155" s="199"/>
      <c r="CY155" s="199"/>
      <c r="CZ155" s="199"/>
      <c r="DA155" s="199"/>
      <c r="DB155" s="199"/>
      <c r="DC155" s="199"/>
      <c r="DD155" s="199"/>
      <c r="DE155" s="199"/>
      <c r="DF155" s="199"/>
      <c r="DG155" s="199"/>
      <c r="DH155" s="199"/>
      <c r="DI155" s="199"/>
      <c r="DJ155" s="199"/>
      <c r="DK155" s="199"/>
      <c r="DL155" s="199"/>
      <c r="DM155" s="199"/>
      <c r="DN155" s="199"/>
      <c r="DO155" s="199"/>
      <c r="DP155" s="199"/>
      <c r="DQ155" s="199"/>
      <c r="DR155" s="199"/>
      <c r="DS155" s="199"/>
      <c r="DT155" s="199"/>
      <c r="DU155" s="199"/>
      <c r="DV155" s="199"/>
      <c r="DW155" s="199"/>
      <c r="DX155" s="199"/>
      <c r="DY155" s="199"/>
      <c r="DZ155" s="199"/>
      <c r="EA155" s="199"/>
      <c r="EB155" s="199"/>
      <c r="EC155" s="199"/>
      <c r="ED155" s="199"/>
      <c r="EE155" s="199"/>
      <c r="EF155" s="199"/>
      <c r="EG155" s="199"/>
      <c r="EH155" s="199"/>
      <c r="EI155" s="199"/>
      <c r="EJ155" s="199"/>
      <c r="EK155" s="199"/>
      <c r="EL155" s="199"/>
      <c r="EM155" s="199"/>
      <c r="EN155" s="199"/>
      <c r="EO155" s="199"/>
      <c r="EP155" s="199"/>
      <c r="EQ155" s="199"/>
      <c r="ER155" s="199"/>
      <c r="ES155" s="199"/>
      <c r="ET155" s="199"/>
      <c r="EU155" s="199"/>
      <c r="EV155" s="199"/>
      <c r="EW155" s="199"/>
      <c r="EX155" s="199"/>
      <c r="EY155" s="199"/>
      <c r="EZ155" s="199"/>
    </row>
    <row r="156" spans="1:156" s="78" customFormat="1" ht="30" customHeight="1" x14ac:dyDescent="0.25">
      <c r="A156" s="146" t="s">
        <v>34</v>
      </c>
      <c r="B156" s="129">
        <v>154</v>
      </c>
      <c r="C156" s="167" t="s">
        <v>561</v>
      </c>
      <c r="D156" s="167" t="s">
        <v>368</v>
      </c>
      <c r="E156" s="195" t="s">
        <v>616</v>
      </c>
      <c r="F156" s="138">
        <f t="shared" si="36"/>
        <v>2</v>
      </c>
      <c r="G156" s="196">
        <v>354</v>
      </c>
      <c r="H156" s="196">
        <v>15</v>
      </c>
      <c r="I156" s="147">
        <v>15</v>
      </c>
      <c r="J156" s="138">
        <f t="shared" si="37"/>
        <v>2</v>
      </c>
      <c r="K156" s="125">
        <v>88.888888888888886</v>
      </c>
      <c r="L156" s="138">
        <f t="shared" si="38"/>
        <v>3</v>
      </c>
      <c r="M156" s="197">
        <v>2</v>
      </c>
      <c r="N156" s="197">
        <v>2</v>
      </c>
      <c r="O156" s="197">
        <v>2</v>
      </c>
      <c r="P156" s="124">
        <f t="shared" si="39"/>
        <v>6</v>
      </c>
      <c r="Q156" s="80">
        <v>345</v>
      </c>
      <c r="R156" s="80">
        <v>345</v>
      </c>
      <c r="S156" s="140">
        <f t="shared" si="40"/>
        <v>100</v>
      </c>
      <c r="T156" s="138">
        <f t="shared" si="41"/>
        <v>4</v>
      </c>
      <c r="U156" s="196">
        <v>361</v>
      </c>
      <c r="V156" s="196">
        <v>100</v>
      </c>
      <c r="W156" s="124">
        <f t="shared" si="42"/>
        <v>2</v>
      </c>
      <c r="X156" s="198">
        <v>103</v>
      </c>
      <c r="Y156" s="198">
        <v>9</v>
      </c>
      <c r="Z156" s="128">
        <f t="shared" si="43"/>
        <v>19</v>
      </c>
      <c r="AA156" s="128">
        <f t="shared" si="44"/>
        <v>95</v>
      </c>
      <c r="AB156" s="199"/>
      <c r="AC156" s="199"/>
      <c r="AD156" s="199"/>
      <c r="AE156" s="199"/>
      <c r="AF156" s="199"/>
      <c r="AG156" s="199"/>
      <c r="AH156" s="199"/>
      <c r="AI156" s="199"/>
      <c r="AJ156" s="199"/>
      <c r="AK156" s="199"/>
      <c r="AL156" s="199"/>
      <c r="AM156" s="199"/>
      <c r="AN156" s="199"/>
      <c r="AO156" s="199"/>
      <c r="AP156" s="199"/>
      <c r="AQ156" s="199"/>
      <c r="AR156" s="199"/>
      <c r="AS156" s="199"/>
      <c r="AT156" s="199"/>
      <c r="AU156" s="199"/>
      <c r="AV156" s="199"/>
      <c r="AW156" s="199"/>
      <c r="AX156" s="199"/>
      <c r="AY156" s="199"/>
      <c r="AZ156" s="199"/>
      <c r="BA156" s="199"/>
      <c r="BB156" s="199"/>
      <c r="BC156" s="199"/>
      <c r="BD156" s="199"/>
      <c r="BE156" s="199"/>
      <c r="BF156" s="199"/>
      <c r="BG156" s="199"/>
      <c r="BH156" s="199"/>
      <c r="BI156" s="199"/>
      <c r="BJ156" s="199"/>
      <c r="BK156" s="199"/>
      <c r="BL156" s="199"/>
      <c r="BM156" s="199"/>
      <c r="BN156" s="199"/>
      <c r="BO156" s="199"/>
      <c r="BP156" s="199"/>
      <c r="BQ156" s="199"/>
      <c r="BR156" s="199"/>
      <c r="BS156" s="199"/>
      <c r="BT156" s="199"/>
      <c r="BU156" s="199"/>
      <c r="BV156" s="199"/>
      <c r="BW156" s="199"/>
      <c r="BX156" s="199"/>
      <c r="BY156" s="199"/>
      <c r="BZ156" s="199"/>
      <c r="CA156" s="199"/>
      <c r="CB156" s="199"/>
      <c r="CC156" s="199"/>
      <c r="CD156" s="199"/>
      <c r="CE156" s="199"/>
      <c r="CF156" s="199"/>
      <c r="CG156" s="199"/>
      <c r="CH156" s="199"/>
      <c r="CI156" s="199"/>
      <c r="CJ156" s="199"/>
      <c r="CK156" s="199"/>
      <c r="CL156" s="199"/>
      <c r="CM156" s="199"/>
      <c r="CN156" s="199"/>
      <c r="CO156" s="199"/>
      <c r="CP156" s="199"/>
      <c r="CQ156" s="199"/>
      <c r="CR156" s="199"/>
      <c r="CS156" s="199"/>
      <c r="CT156" s="199"/>
      <c r="CU156" s="199"/>
      <c r="CV156" s="199"/>
      <c r="CW156" s="199"/>
      <c r="CX156" s="199"/>
      <c r="CY156" s="199"/>
      <c r="CZ156" s="199"/>
      <c r="DA156" s="199"/>
      <c r="DB156" s="199"/>
      <c r="DC156" s="199"/>
      <c r="DD156" s="199"/>
      <c r="DE156" s="199"/>
      <c r="DF156" s="199"/>
      <c r="DG156" s="199"/>
      <c r="DH156" s="199"/>
      <c r="DI156" s="199"/>
      <c r="DJ156" s="199"/>
      <c r="DK156" s="199"/>
      <c r="DL156" s="199"/>
      <c r="DM156" s="199"/>
      <c r="DN156" s="199"/>
      <c r="DO156" s="199"/>
      <c r="DP156" s="199"/>
      <c r="DQ156" s="199"/>
      <c r="DR156" s="199"/>
      <c r="DS156" s="199"/>
      <c r="DT156" s="199"/>
      <c r="DU156" s="199"/>
      <c r="DV156" s="199"/>
      <c r="DW156" s="199"/>
      <c r="DX156" s="199"/>
      <c r="DY156" s="199"/>
      <c r="DZ156" s="199"/>
      <c r="EA156" s="199"/>
      <c r="EB156" s="199"/>
      <c r="EC156" s="199"/>
      <c r="ED156" s="199"/>
      <c r="EE156" s="199"/>
      <c r="EF156" s="199"/>
      <c r="EG156" s="199"/>
      <c r="EH156" s="199"/>
      <c r="EI156" s="199"/>
      <c r="EJ156" s="199"/>
      <c r="EK156" s="199"/>
      <c r="EL156" s="199"/>
      <c r="EM156" s="199"/>
      <c r="EN156" s="199"/>
      <c r="EO156" s="199"/>
      <c r="EP156" s="199"/>
      <c r="EQ156" s="199"/>
      <c r="ER156" s="199"/>
      <c r="ES156" s="199"/>
      <c r="ET156" s="199"/>
      <c r="EU156" s="199"/>
      <c r="EV156" s="199"/>
      <c r="EW156" s="199"/>
      <c r="EX156" s="199"/>
      <c r="EY156" s="199"/>
      <c r="EZ156" s="199"/>
    </row>
    <row r="157" spans="1:156" s="78" customFormat="1" ht="30" customHeight="1" x14ac:dyDescent="0.25">
      <c r="A157" s="146" t="s">
        <v>34</v>
      </c>
      <c r="B157" s="129">
        <v>155</v>
      </c>
      <c r="C157" s="167" t="s">
        <v>203</v>
      </c>
      <c r="D157" s="167" t="s">
        <v>372</v>
      </c>
      <c r="E157" s="195" t="s">
        <v>616</v>
      </c>
      <c r="F157" s="138">
        <f t="shared" si="36"/>
        <v>2</v>
      </c>
      <c r="G157" s="196">
        <v>201</v>
      </c>
      <c r="H157" s="196">
        <v>10</v>
      </c>
      <c r="I157" s="147">
        <v>10</v>
      </c>
      <c r="J157" s="138">
        <f t="shared" si="37"/>
        <v>2</v>
      </c>
      <c r="K157" s="125">
        <v>87.301587301587304</v>
      </c>
      <c r="L157" s="138">
        <f t="shared" si="38"/>
        <v>3</v>
      </c>
      <c r="M157" s="197">
        <v>2</v>
      </c>
      <c r="N157" s="197">
        <v>2</v>
      </c>
      <c r="O157" s="197">
        <v>2</v>
      </c>
      <c r="P157" s="124">
        <f t="shared" si="39"/>
        <v>6</v>
      </c>
      <c r="Q157" s="80">
        <v>190</v>
      </c>
      <c r="R157" s="80">
        <v>187</v>
      </c>
      <c r="S157" s="140">
        <f t="shared" si="40"/>
        <v>98</v>
      </c>
      <c r="T157" s="138">
        <f t="shared" si="41"/>
        <v>4</v>
      </c>
      <c r="U157" s="196">
        <v>225</v>
      </c>
      <c r="V157" s="196">
        <v>100</v>
      </c>
      <c r="W157" s="124">
        <f t="shared" si="42"/>
        <v>2</v>
      </c>
      <c r="X157" s="198">
        <v>363</v>
      </c>
      <c r="Y157" s="198">
        <v>28</v>
      </c>
      <c r="Z157" s="128">
        <f t="shared" si="43"/>
        <v>19</v>
      </c>
      <c r="AA157" s="128">
        <f t="shared" si="44"/>
        <v>95</v>
      </c>
      <c r="AB157" s="199"/>
      <c r="AC157" s="199"/>
      <c r="AD157" s="199"/>
      <c r="AE157" s="199"/>
      <c r="AF157" s="199"/>
      <c r="AG157" s="199"/>
      <c r="AH157" s="199"/>
      <c r="AI157" s="199"/>
      <c r="AJ157" s="199"/>
      <c r="AK157" s="199"/>
      <c r="AL157" s="199"/>
      <c r="AM157" s="199"/>
      <c r="AN157" s="199"/>
      <c r="AO157" s="199"/>
      <c r="AP157" s="199"/>
      <c r="AQ157" s="199"/>
      <c r="AR157" s="199"/>
      <c r="AS157" s="199"/>
      <c r="AT157" s="199"/>
      <c r="AU157" s="199"/>
      <c r="AV157" s="199"/>
      <c r="AW157" s="199"/>
      <c r="AX157" s="199"/>
      <c r="AY157" s="199"/>
      <c r="AZ157" s="199"/>
      <c r="BA157" s="199"/>
      <c r="BB157" s="199"/>
      <c r="BC157" s="199"/>
      <c r="BD157" s="199"/>
      <c r="BE157" s="199"/>
      <c r="BF157" s="199"/>
      <c r="BG157" s="199"/>
      <c r="BH157" s="199"/>
      <c r="BI157" s="199"/>
      <c r="BJ157" s="199"/>
      <c r="BK157" s="199"/>
      <c r="BL157" s="199"/>
      <c r="BM157" s="199"/>
      <c r="BN157" s="199"/>
      <c r="BO157" s="199"/>
      <c r="BP157" s="199"/>
      <c r="BQ157" s="199"/>
      <c r="BR157" s="199"/>
      <c r="BS157" s="199"/>
      <c r="BT157" s="199"/>
      <c r="BU157" s="199"/>
      <c r="BV157" s="199"/>
      <c r="BW157" s="199"/>
      <c r="BX157" s="199"/>
      <c r="BY157" s="199"/>
      <c r="BZ157" s="199"/>
      <c r="CA157" s="199"/>
      <c r="CB157" s="199"/>
      <c r="CC157" s="199"/>
      <c r="CD157" s="199"/>
      <c r="CE157" s="199"/>
      <c r="CF157" s="199"/>
      <c r="CG157" s="199"/>
      <c r="CH157" s="199"/>
      <c r="CI157" s="199"/>
      <c r="CJ157" s="199"/>
      <c r="CK157" s="199"/>
      <c r="CL157" s="199"/>
      <c r="CM157" s="199"/>
      <c r="CN157" s="199"/>
      <c r="CO157" s="199"/>
      <c r="CP157" s="199"/>
      <c r="CQ157" s="199"/>
      <c r="CR157" s="199"/>
      <c r="CS157" s="199"/>
      <c r="CT157" s="199"/>
      <c r="CU157" s="199"/>
      <c r="CV157" s="199"/>
      <c r="CW157" s="199"/>
      <c r="CX157" s="199"/>
      <c r="CY157" s="199"/>
      <c r="CZ157" s="199"/>
      <c r="DA157" s="199"/>
      <c r="DB157" s="199"/>
      <c r="DC157" s="199"/>
      <c r="DD157" s="199"/>
      <c r="DE157" s="199"/>
      <c r="DF157" s="199"/>
      <c r="DG157" s="199"/>
      <c r="DH157" s="199"/>
      <c r="DI157" s="199"/>
      <c r="DJ157" s="199"/>
      <c r="DK157" s="199"/>
      <c r="DL157" s="199"/>
      <c r="DM157" s="199"/>
      <c r="DN157" s="199"/>
      <c r="DO157" s="199"/>
      <c r="DP157" s="199"/>
      <c r="DQ157" s="199"/>
      <c r="DR157" s="199"/>
      <c r="DS157" s="199"/>
      <c r="DT157" s="199"/>
      <c r="DU157" s="199"/>
      <c r="DV157" s="199"/>
      <c r="DW157" s="199"/>
      <c r="DX157" s="199"/>
      <c r="DY157" s="199"/>
      <c r="DZ157" s="199"/>
      <c r="EA157" s="199"/>
      <c r="EB157" s="199"/>
      <c r="EC157" s="199"/>
      <c r="ED157" s="199"/>
      <c r="EE157" s="199"/>
      <c r="EF157" s="199"/>
      <c r="EG157" s="199"/>
      <c r="EH157" s="199"/>
      <c r="EI157" s="199"/>
      <c r="EJ157" s="199"/>
      <c r="EK157" s="199"/>
      <c r="EL157" s="199"/>
      <c r="EM157" s="199"/>
      <c r="EN157" s="199"/>
      <c r="EO157" s="199"/>
      <c r="EP157" s="199"/>
      <c r="EQ157" s="199"/>
      <c r="ER157" s="199"/>
      <c r="ES157" s="199"/>
      <c r="ET157" s="199"/>
      <c r="EU157" s="199"/>
      <c r="EV157" s="199"/>
      <c r="EW157" s="199"/>
      <c r="EX157" s="199"/>
      <c r="EY157" s="199"/>
      <c r="EZ157" s="199"/>
    </row>
    <row r="158" spans="1:156" s="78" customFormat="1" ht="30" customHeight="1" x14ac:dyDescent="0.25">
      <c r="A158" s="146" t="s">
        <v>34</v>
      </c>
      <c r="B158" s="129">
        <v>156</v>
      </c>
      <c r="C158" s="167" t="s">
        <v>546</v>
      </c>
      <c r="D158" s="167" t="s">
        <v>360</v>
      </c>
      <c r="E158" s="195" t="s">
        <v>616</v>
      </c>
      <c r="F158" s="138">
        <f t="shared" si="36"/>
        <v>2</v>
      </c>
      <c r="G158" s="196">
        <v>101</v>
      </c>
      <c r="H158" s="196">
        <v>4</v>
      </c>
      <c r="I158" s="147">
        <v>4</v>
      </c>
      <c r="J158" s="138">
        <f t="shared" si="37"/>
        <v>2</v>
      </c>
      <c r="K158" s="125">
        <v>88.888888888888886</v>
      </c>
      <c r="L158" s="138">
        <f t="shared" si="38"/>
        <v>3</v>
      </c>
      <c r="M158" s="197">
        <v>2</v>
      </c>
      <c r="N158" s="197">
        <v>2</v>
      </c>
      <c r="O158" s="197">
        <v>2</v>
      </c>
      <c r="P158" s="124">
        <f t="shared" si="39"/>
        <v>6</v>
      </c>
      <c r="Q158" s="80">
        <v>100</v>
      </c>
      <c r="R158" s="80">
        <v>98</v>
      </c>
      <c r="S158" s="140">
        <f t="shared" si="40"/>
        <v>98</v>
      </c>
      <c r="T158" s="138">
        <f t="shared" si="41"/>
        <v>4</v>
      </c>
      <c r="U158" s="196">
        <v>105</v>
      </c>
      <c r="V158" s="196">
        <v>98</v>
      </c>
      <c r="W158" s="124">
        <f t="shared" si="42"/>
        <v>2</v>
      </c>
      <c r="X158" s="198">
        <v>44</v>
      </c>
      <c r="Y158" s="198">
        <v>14</v>
      </c>
      <c r="Z158" s="128">
        <f t="shared" si="43"/>
        <v>19</v>
      </c>
      <c r="AA158" s="128">
        <f t="shared" si="44"/>
        <v>95</v>
      </c>
      <c r="AB158" s="199"/>
      <c r="AC158" s="199"/>
      <c r="AD158" s="199"/>
      <c r="AE158" s="199"/>
      <c r="AF158" s="199"/>
      <c r="AG158" s="199"/>
      <c r="AH158" s="199"/>
      <c r="AI158" s="199"/>
      <c r="AJ158" s="199"/>
      <c r="AK158" s="199"/>
      <c r="AL158" s="199"/>
      <c r="AM158" s="199"/>
      <c r="AN158" s="199"/>
      <c r="AO158" s="199"/>
      <c r="AP158" s="199"/>
      <c r="AQ158" s="199"/>
      <c r="AR158" s="199"/>
      <c r="AS158" s="199"/>
      <c r="AT158" s="199"/>
      <c r="AU158" s="199"/>
      <c r="AV158" s="199"/>
      <c r="AW158" s="199"/>
      <c r="AX158" s="199"/>
      <c r="AY158" s="199"/>
      <c r="AZ158" s="199"/>
      <c r="BA158" s="199"/>
      <c r="BB158" s="199"/>
      <c r="BC158" s="199"/>
      <c r="BD158" s="199"/>
      <c r="BE158" s="199"/>
      <c r="BF158" s="199"/>
      <c r="BG158" s="199"/>
      <c r="BH158" s="199"/>
      <c r="BI158" s="199"/>
      <c r="BJ158" s="199"/>
      <c r="BK158" s="199"/>
      <c r="BL158" s="199"/>
      <c r="BM158" s="199"/>
      <c r="BN158" s="199"/>
      <c r="BO158" s="199"/>
      <c r="BP158" s="199"/>
      <c r="BQ158" s="199"/>
      <c r="BR158" s="199"/>
      <c r="BS158" s="199"/>
      <c r="BT158" s="199"/>
      <c r="BU158" s="199"/>
      <c r="BV158" s="199"/>
      <c r="BW158" s="199"/>
      <c r="BX158" s="199"/>
      <c r="BY158" s="199"/>
      <c r="BZ158" s="199"/>
      <c r="CA158" s="199"/>
      <c r="CB158" s="199"/>
      <c r="CC158" s="199"/>
      <c r="CD158" s="199"/>
      <c r="CE158" s="199"/>
      <c r="CF158" s="199"/>
      <c r="CG158" s="199"/>
      <c r="CH158" s="199"/>
      <c r="CI158" s="199"/>
      <c r="CJ158" s="199"/>
      <c r="CK158" s="199"/>
      <c r="CL158" s="199"/>
      <c r="CM158" s="199"/>
      <c r="CN158" s="199"/>
      <c r="CO158" s="199"/>
      <c r="CP158" s="199"/>
      <c r="CQ158" s="199"/>
      <c r="CR158" s="199"/>
      <c r="CS158" s="199"/>
      <c r="CT158" s="199"/>
      <c r="CU158" s="199"/>
      <c r="CV158" s="199"/>
      <c r="CW158" s="199"/>
      <c r="CX158" s="199"/>
      <c r="CY158" s="199"/>
      <c r="CZ158" s="199"/>
      <c r="DA158" s="199"/>
      <c r="DB158" s="199"/>
      <c r="DC158" s="199"/>
      <c r="DD158" s="199"/>
      <c r="DE158" s="199"/>
      <c r="DF158" s="199"/>
      <c r="DG158" s="199"/>
      <c r="DH158" s="199"/>
      <c r="DI158" s="199"/>
      <c r="DJ158" s="199"/>
      <c r="DK158" s="199"/>
      <c r="DL158" s="199"/>
      <c r="DM158" s="199"/>
      <c r="DN158" s="199"/>
      <c r="DO158" s="199"/>
      <c r="DP158" s="199"/>
      <c r="DQ158" s="199"/>
      <c r="DR158" s="199"/>
      <c r="DS158" s="199"/>
      <c r="DT158" s="199"/>
      <c r="DU158" s="199"/>
      <c r="DV158" s="199"/>
      <c r="DW158" s="199"/>
      <c r="DX158" s="199"/>
      <c r="DY158" s="199"/>
      <c r="DZ158" s="199"/>
      <c r="EA158" s="199"/>
      <c r="EB158" s="199"/>
      <c r="EC158" s="199"/>
      <c r="ED158" s="199"/>
      <c r="EE158" s="199"/>
      <c r="EF158" s="199"/>
      <c r="EG158" s="199"/>
      <c r="EH158" s="199"/>
      <c r="EI158" s="199"/>
      <c r="EJ158" s="199"/>
      <c r="EK158" s="199"/>
      <c r="EL158" s="199"/>
      <c r="EM158" s="199"/>
      <c r="EN158" s="199"/>
      <c r="EO158" s="199"/>
      <c r="EP158" s="199"/>
      <c r="EQ158" s="199"/>
      <c r="ER158" s="199"/>
      <c r="ES158" s="199"/>
      <c r="ET158" s="199"/>
      <c r="EU158" s="199"/>
      <c r="EV158" s="199"/>
      <c r="EW158" s="199"/>
      <c r="EX158" s="199"/>
      <c r="EY158" s="199"/>
      <c r="EZ158" s="199"/>
    </row>
    <row r="159" spans="1:156" s="78" customFormat="1" ht="30" customHeight="1" x14ac:dyDescent="0.25">
      <c r="A159" s="166" t="s">
        <v>593</v>
      </c>
      <c r="B159" s="129">
        <v>157</v>
      </c>
      <c r="C159" s="167" t="s">
        <v>120</v>
      </c>
      <c r="D159" s="167" t="s">
        <v>240</v>
      </c>
      <c r="E159" s="129" t="s">
        <v>616</v>
      </c>
      <c r="F159" s="124">
        <f t="shared" si="36"/>
        <v>2</v>
      </c>
      <c r="G159" s="91">
        <v>125</v>
      </c>
      <c r="H159" s="91">
        <v>10</v>
      </c>
      <c r="I159" s="147">
        <v>10</v>
      </c>
      <c r="J159" s="124">
        <f t="shared" si="37"/>
        <v>2</v>
      </c>
      <c r="K159" s="125">
        <v>91.666666666666657</v>
      </c>
      <c r="L159" s="124">
        <f t="shared" si="38"/>
        <v>4</v>
      </c>
      <c r="M159" s="126">
        <v>2</v>
      </c>
      <c r="N159" s="126">
        <v>2</v>
      </c>
      <c r="O159" s="126">
        <v>1</v>
      </c>
      <c r="P159" s="124">
        <f t="shared" si="39"/>
        <v>5</v>
      </c>
      <c r="Q159" s="80">
        <v>124</v>
      </c>
      <c r="R159" s="80">
        <v>112</v>
      </c>
      <c r="S159" s="127">
        <f t="shared" si="40"/>
        <v>90</v>
      </c>
      <c r="T159" s="124">
        <f t="shared" si="41"/>
        <v>3</v>
      </c>
      <c r="U159" s="91">
        <v>113</v>
      </c>
      <c r="V159" s="91">
        <v>93</v>
      </c>
      <c r="W159" s="124">
        <f t="shared" si="42"/>
        <v>2</v>
      </c>
      <c r="X159" s="131">
        <v>71</v>
      </c>
      <c r="Y159" s="131">
        <v>7</v>
      </c>
      <c r="Z159" s="128">
        <f t="shared" si="43"/>
        <v>18</v>
      </c>
      <c r="AA159" s="128">
        <f t="shared" si="44"/>
        <v>90</v>
      </c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5"/>
      <c r="BN159" s="5"/>
      <c r="BO159" s="5"/>
      <c r="BP159" s="5"/>
      <c r="BQ159" s="5"/>
      <c r="BR159" s="5"/>
      <c r="BS159" s="5"/>
      <c r="BT159" s="5"/>
      <c r="BU159" s="5"/>
      <c r="BV159" s="5"/>
      <c r="BW159" s="5"/>
      <c r="BX159" s="5"/>
      <c r="BY159" s="5"/>
      <c r="BZ159" s="5"/>
      <c r="CA159" s="5"/>
      <c r="CB159" s="5"/>
      <c r="CC159" s="5"/>
      <c r="CD159" s="5"/>
      <c r="CE159" s="5"/>
      <c r="CF159" s="5"/>
      <c r="CG159" s="5"/>
      <c r="CH159" s="5"/>
      <c r="CI159" s="5"/>
      <c r="CJ159" s="5"/>
      <c r="CK159" s="5"/>
      <c r="CL159" s="5"/>
      <c r="CM159" s="5"/>
      <c r="CN159" s="5"/>
      <c r="CO159" s="5"/>
      <c r="CP159" s="5"/>
      <c r="CQ159" s="5"/>
      <c r="CR159" s="5"/>
      <c r="CS159" s="5"/>
      <c r="CT159" s="5"/>
      <c r="CU159" s="5"/>
      <c r="CV159" s="5"/>
      <c r="CW159" s="5"/>
      <c r="CX159" s="5"/>
      <c r="CY159" s="5"/>
      <c r="CZ159" s="5"/>
      <c r="DA159" s="5"/>
      <c r="DB159" s="5"/>
      <c r="DC159" s="5"/>
      <c r="DD159" s="5"/>
      <c r="DE159" s="5"/>
      <c r="DF159" s="5"/>
      <c r="DG159" s="5"/>
      <c r="DH159" s="5"/>
      <c r="DI159" s="5"/>
      <c r="DJ159" s="5"/>
      <c r="DK159" s="5"/>
      <c r="DL159" s="5"/>
      <c r="DM159" s="5"/>
      <c r="DN159" s="5"/>
      <c r="DO159" s="5"/>
      <c r="DP159" s="5"/>
      <c r="DQ159" s="5"/>
      <c r="DR159" s="5"/>
      <c r="DS159" s="5"/>
      <c r="DT159" s="5"/>
      <c r="DU159" s="5"/>
      <c r="DV159" s="5"/>
      <c r="DW159" s="5"/>
      <c r="DX159" s="5"/>
      <c r="DY159" s="5"/>
      <c r="DZ159" s="5"/>
      <c r="EA159" s="5"/>
      <c r="EB159" s="5"/>
      <c r="EC159" s="5"/>
      <c r="ED159" s="5"/>
      <c r="EE159" s="5"/>
      <c r="EF159" s="5"/>
      <c r="EG159" s="5"/>
      <c r="EH159" s="5"/>
      <c r="EI159" s="5"/>
      <c r="EJ159" s="5"/>
      <c r="EK159" s="5"/>
      <c r="EL159" s="5"/>
      <c r="EM159" s="5"/>
      <c r="EN159" s="5"/>
      <c r="EO159" s="5"/>
      <c r="EP159" s="5"/>
      <c r="EQ159" s="5"/>
      <c r="ER159" s="5"/>
      <c r="ES159" s="5"/>
      <c r="ET159" s="5"/>
      <c r="EU159" s="5"/>
      <c r="EV159" s="5"/>
      <c r="EW159" s="5"/>
      <c r="EX159" s="5"/>
      <c r="EY159" s="5"/>
      <c r="EZ159" s="5"/>
    </row>
    <row r="160" spans="1:156" s="78" customFormat="1" ht="30" customHeight="1" x14ac:dyDescent="0.25">
      <c r="A160" s="166" t="s">
        <v>593</v>
      </c>
      <c r="B160" s="129">
        <v>158</v>
      </c>
      <c r="C160" s="167" t="s">
        <v>122</v>
      </c>
      <c r="D160" s="167" t="s">
        <v>241</v>
      </c>
      <c r="E160" s="129" t="s">
        <v>616</v>
      </c>
      <c r="F160" s="124">
        <f t="shared" si="36"/>
        <v>2</v>
      </c>
      <c r="G160" s="91">
        <v>16</v>
      </c>
      <c r="H160" s="91">
        <v>2</v>
      </c>
      <c r="I160" s="180">
        <v>4</v>
      </c>
      <c r="J160" s="124">
        <f t="shared" si="37"/>
        <v>0</v>
      </c>
      <c r="K160" s="125">
        <v>91.666666666666657</v>
      </c>
      <c r="L160" s="124">
        <f t="shared" si="38"/>
        <v>4</v>
      </c>
      <c r="M160" s="126">
        <v>2</v>
      </c>
      <c r="N160" s="126">
        <v>2</v>
      </c>
      <c r="O160" s="126">
        <v>2</v>
      </c>
      <c r="P160" s="124">
        <f t="shared" si="39"/>
        <v>6</v>
      </c>
      <c r="Q160" s="80">
        <v>15</v>
      </c>
      <c r="R160" s="80">
        <v>15</v>
      </c>
      <c r="S160" s="127">
        <f t="shared" si="40"/>
        <v>100</v>
      </c>
      <c r="T160" s="124">
        <f t="shared" si="41"/>
        <v>4</v>
      </c>
      <c r="U160" s="91">
        <v>15</v>
      </c>
      <c r="V160" s="91">
        <v>100</v>
      </c>
      <c r="W160" s="124">
        <f t="shared" si="42"/>
        <v>2</v>
      </c>
      <c r="X160" s="216">
        <v>53</v>
      </c>
      <c r="Y160" s="216">
        <v>23</v>
      </c>
      <c r="Z160" s="128">
        <f t="shared" si="43"/>
        <v>18</v>
      </c>
      <c r="AA160" s="128">
        <f t="shared" si="44"/>
        <v>90</v>
      </c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  <c r="BK160" s="5"/>
      <c r="BL160" s="5"/>
      <c r="BM160" s="5"/>
      <c r="BN160" s="5"/>
      <c r="BO160" s="5"/>
      <c r="BP160" s="5"/>
      <c r="BQ160" s="5"/>
      <c r="BR160" s="5"/>
      <c r="BS160" s="5"/>
      <c r="BT160" s="5"/>
      <c r="BU160" s="5"/>
      <c r="BV160" s="5"/>
      <c r="BW160" s="5"/>
      <c r="BX160" s="5"/>
      <c r="BY160" s="5"/>
      <c r="BZ160" s="5"/>
      <c r="CA160" s="5"/>
      <c r="CB160" s="5"/>
      <c r="CC160" s="5"/>
      <c r="CD160" s="5"/>
      <c r="CE160" s="5"/>
      <c r="CF160" s="5"/>
      <c r="CG160" s="5"/>
      <c r="CH160" s="5"/>
      <c r="CI160" s="5"/>
      <c r="CJ160" s="5"/>
      <c r="CK160" s="5"/>
      <c r="CL160" s="5"/>
      <c r="CM160" s="5"/>
      <c r="CN160" s="5"/>
      <c r="CO160" s="5"/>
      <c r="CP160" s="5"/>
      <c r="CQ160" s="5"/>
      <c r="CR160" s="5"/>
      <c r="CS160" s="5"/>
      <c r="CT160" s="5"/>
      <c r="CU160" s="5"/>
      <c r="CV160" s="5"/>
      <c r="CW160" s="5"/>
      <c r="CX160" s="5"/>
      <c r="CY160" s="5"/>
      <c r="CZ160" s="5"/>
      <c r="DA160" s="5"/>
      <c r="DB160" s="5"/>
      <c r="DC160" s="5"/>
      <c r="DD160" s="5"/>
      <c r="DE160" s="5"/>
      <c r="DF160" s="5"/>
      <c r="DG160" s="5"/>
      <c r="DH160" s="5"/>
      <c r="DI160" s="5"/>
      <c r="DJ160" s="5"/>
      <c r="DK160" s="5"/>
      <c r="DL160" s="5"/>
      <c r="DM160" s="5"/>
      <c r="DN160" s="5"/>
      <c r="DO160" s="5"/>
      <c r="DP160" s="5"/>
      <c r="DQ160" s="5"/>
      <c r="DR160" s="5"/>
      <c r="DS160" s="5"/>
      <c r="DT160" s="5"/>
      <c r="DU160" s="5"/>
      <c r="DV160" s="5"/>
      <c r="DW160" s="5"/>
      <c r="DX160" s="5"/>
      <c r="DY160" s="5"/>
      <c r="DZ160" s="5"/>
      <c r="EA160" s="5"/>
      <c r="EB160" s="5"/>
      <c r="EC160" s="5"/>
      <c r="ED160" s="5"/>
      <c r="EE160" s="5"/>
      <c r="EF160" s="5"/>
      <c r="EG160" s="5"/>
      <c r="EH160" s="5"/>
      <c r="EI160" s="5"/>
      <c r="EJ160" s="5"/>
      <c r="EK160" s="5"/>
      <c r="EL160" s="5"/>
      <c r="EM160" s="5"/>
      <c r="EN160" s="5"/>
      <c r="EO160" s="5"/>
      <c r="EP160" s="5"/>
      <c r="EQ160" s="5"/>
      <c r="ER160" s="5"/>
      <c r="ES160" s="5"/>
      <c r="ET160" s="5"/>
      <c r="EU160" s="5"/>
      <c r="EV160" s="5"/>
      <c r="EW160" s="5"/>
      <c r="EX160" s="5"/>
      <c r="EY160" s="5"/>
      <c r="EZ160" s="5"/>
    </row>
    <row r="161" spans="1:156" s="199" customFormat="1" ht="30" customHeight="1" x14ac:dyDescent="0.25">
      <c r="A161" s="166" t="s">
        <v>594</v>
      </c>
      <c r="B161" s="129">
        <v>159</v>
      </c>
      <c r="C161" s="167" t="s">
        <v>617</v>
      </c>
      <c r="D161" s="167" t="s">
        <v>618</v>
      </c>
      <c r="E161" s="129" t="s">
        <v>616</v>
      </c>
      <c r="F161" s="124">
        <f t="shared" si="36"/>
        <v>2</v>
      </c>
      <c r="G161" s="91">
        <v>104</v>
      </c>
      <c r="H161" s="91">
        <v>5</v>
      </c>
      <c r="I161" s="147">
        <v>5</v>
      </c>
      <c r="J161" s="124">
        <f t="shared" si="37"/>
        <v>2</v>
      </c>
      <c r="K161" s="130">
        <v>100</v>
      </c>
      <c r="L161" s="124">
        <f t="shared" si="38"/>
        <v>4</v>
      </c>
      <c r="M161" s="126">
        <v>2</v>
      </c>
      <c r="N161" s="126">
        <v>2</v>
      </c>
      <c r="O161" s="126">
        <v>0</v>
      </c>
      <c r="P161" s="124">
        <f t="shared" si="39"/>
        <v>4</v>
      </c>
      <c r="Q161" s="80">
        <v>102</v>
      </c>
      <c r="R161" s="80">
        <v>94</v>
      </c>
      <c r="S161" s="127">
        <f t="shared" si="40"/>
        <v>92</v>
      </c>
      <c r="T161" s="124">
        <f t="shared" si="41"/>
        <v>4</v>
      </c>
      <c r="U161" s="91">
        <v>138</v>
      </c>
      <c r="V161" s="91">
        <v>100</v>
      </c>
      <c r="W161" s="124">
        <f t="shared" si="42"/>
        <v>2</v>
      </c>
      <c r="X161" s="131">
        <v>77</v>
      </c>
      <c r="Y161" s="131">
        <v>9</v>
      </c>
      <c r="Z161" s="128">
        <f t="shared" si="43"/>
        <v>18</v>
      </c>
      <c r="AA161" s="128">
        <f t="shared" si="44"/>
        <v>90</v>
      </c>
      <c r="AB161"/>
      <c r="AC161"/>
      <c r="AD161"/>
      <c r="AE161"/>
      <c r="AF161"/>
      <c r="AG161"/>
      <c r="AH161"/>
      <c r="AI161"/>
      <c r="AJ161"/>
      <c r="AK161"/>
      <c r="AL161"/>
      <c r="AM161"/>
      <c r="AN161"/>
      <c r="AO161"/>
      <c r="AP161"/>
      <c r="AQ161"/>
      <c r="AR161"/>
      <c r="AS161"/>
      <c r="AT161"/>
      <c r="AU161"/>
      <c r="AV161"/>
      <c r="AW161"/>
      <c r="AX161"/>
      <c r="AY161"/>
      <c r="AZ161"/>
      <c r="BA161"/>
      <c r="BB161"/>
      <c r="BC161"/>
      <c r="BD161"/>
      <c r="BE161"/>
      <c r="BF161"/>
      <c r="BG161"/>
      <c r="BH161"/>
      <c r="BI161"/>
      <c r="BJ161"/>
      <c r="BK161"/>
      <c r="BL161"/>
      <c r="BM161"/>
      <c r="BN161"/>
      <c r="BO161"/>
      <c r="BP161"/>
      <c r="BQ161"/>
      <c r="BR161"/>
      <c r="BS161"/>
      <c r="BT161"/>
      <c r="BU161"/>
      <c r="BV161"/>
      <c r="BW161"/>
      <c r="BX161"/>
      <c r="BY161"/>
      <c r="BZ161"/>
      <c r="CA161"/>
      <c r="CB161"/>
      <c r="CC161"/>
      <c r="CD161"/>
      <c r="CE161"/>
      <c r="CF161"/>
      <c r="CG161"/>
      <c r="CH161"/>
      <c r="CI161"/>
      <c r="CJ161"/>
      <c r="CK161"/>
      <c r="CL161"/>
      <c r="CM161"/>
      <c r="CN161"/>
      <c r="CO161"/>
      <c r="CP161"/>
      <c r="CQ161"/>
      <c r="CR161"/>
      <c r="CS161"/>
      <c r="CT161"/>
      <c r="CU161"/>
      <c r="CV161"/>
      <c r="CW161"/>
      <c r="CX161"/>
      <c r="CY161"/>
      <c r="CZ161"/>
      <c r="DA161"/>
      <c r="DB161"/>
      <c r="DC161"/>
      <c r="DD161"/>
      <c r="DE161"/>
      <c r="DF161"/>
      <c r="DG161"/>
      <c r="DH161"/>
      <c r="DI161"/>
      <c r="DJ161"/>
      <c r="DK161"/>
      <c r="DL161"/>
      <c r="DM161"/>
      <c r="DN161"/>
      <c r="DO161"/>
      <c r="DP161"/>
      <c r="DQ161"/>
      <c r="DR161"/>
      <c r="DS161"/>
      <c r="DT161"/>
      <c r="DU161"/>
      <c r="DV161"/>
      <c r="DW161"/>
      <c r="DX161"/>
      <c r="DY161"/>
      <c r="DZ161"/>
      <c r="EA161"/>
      <c r="EB161"/>
      <c r="EC161"/>
      <c r="ED161"/>
      <c r="EE161"/>
      <c r="EF161"/>
      <c r="EG161"/>
      <c r="EH161"/>
      <c r="EI161"/>
      <c r="EJ161"/>
      <c r="EK161"/>
      <c r="EL161"/>
      <c r="EM161"/>
      <c r="EN161"/>
      <c r="EO161"/>
      <c r="EP161"/>
      <c r="EQ161"/>
      <c r="ER161"/>
      <c r="ES161"/>
      <c r="ET161"/>
      <c r="EU161"/>
      <c r="EV161"/>
      <c r="EW161"/>
      <c r="EX161"/>
      <c r="EY161"/>
      <c r="EZ161"/>
    </row>
    <row r="162" spans="1:156" s="199" customFormat="1" ht="30" customHeight="1" x14ac:dyDescent="0.25">
      <c r="A162" s="166" t="s">
        <v>595</v>
      </c>
      <c r="B162" s="129">
        <v>160</v>
      </c>
      <c r="C162" s="167" t="s">
        <v>583</v>
      </c>
      <c r="D162" s="167" t="s">
        <v>257</v>
      </c>
      <c r="E162" s="129" t="s">
        <v>616</v>
      </c>
      <c r="F162" s="124">
        <f t="shared" si="36"/>
        <v>2</v>
      </c>
      <c r="G162" s="91">
        <v>119</v>
      </c>
      <c r="H162" s="91">
        <v>6</v>
      </c>
      <c r="I162" s="123">
        <v>6</v>
      </c>
      <c r="J162" s="124">
        <f t="shared" si="37"/>
        <v>2</v>
      </c>
      <c r="K162" s="125">
        <v>50</v>
      </c>
      <c r="L162" s="124">
        <f t="shared" si="38"/>
        <v>2</v>
      </c>
      <c r="M162" s="126">
        <v>2</v>
      </c>
      <c r="N162" s="126">
        <v>2</v>
      </c>
      <c r="O162" s="126">
        <v>2</v>
      </c>
      <c r="P162" s="124">
        <f t="shared" si="39"/>
        <v>6</v>
      </c>
      <c r="Q162" s="80">
        <v>117</v>
      </c>
      <c r="R162" s="80">
        <v>117</v>
      </c>
      <c r="S162" s="127">
        <f t="shared" si="40"/>
        <v>100</v>
      </c>
      <c r="T162" s="124">
        <f t="shared" si="41"/>
        <v>4</v>
      </c>
      <c r="U162" s="91">
        <v>141</v>
      </c>
      <c r="V162" s="91">
        <v>100</v>
      </c>
      <c r="W162" s="124">
        <f t="shared" si="42"/>
        <v>2</v>
      </c>
      <c r="X162" s="91">
        <v>173</v>
      </c>
      <c r="Y162" s="91">
        <v>33</v>
      </c>
      <c r="Z162" s="128">
        <f t="shared" si="43"/>
        <v>18</v>
      </c>
      <c r="AA162" s="128">
        <f t="shared" si="44"/>
        <v>90</v>
      </c>
      <c r="AB162"/>
      <c r="AC162"/>
      <c r="AD162"/>
      <c r="AE162"/>
      <c r="AF162"/>
      <c r="AG162"/>
      <c r="AH162"/>
      <c r="AI162"/>
      <c r="AJ162"/>
      <c r="AK162"/>
      <c r="AL162"/>
      <c r="AM162"/>
      <c r="AN162"/>
      <c r="AO162"/>
      <c r="AP162"/>
      <c r="AQ162"/>
      <c r="AR162"/>
      <c r="AS162"/>
      <c r="AT162"/>
      <c r="AU162"/>
      <c r="AV162"/>
      <c r="AW162"/>
      <c r="AX162"/>
      <c r="AY162"/>
      <c r="AZ162"/>
      <c r="BA162"/>
      <c r="BB162"/>
      <c r="BC162"/>
      <c r="BD162"/>
      <c r="BE162"/>
      <c r="BF162"/>
      <c r="BG162"/>
      <c r="BH162"/>
      <c r="BI162"/>
      <c r="BJ162"/>
      <c r="BK162"/>
      <c r="BL162"/>
      <c r="BM162"/>
      <c r="BN162"/>
      <c r="BO162"/>
      <c r="BP162"/>
      <c r="BQ162"/>
      <c r="BR162"/>
      <c r="BS162"/>
      <c r="BT162"/>
      <c r="BU162"/>
      <c r="BV162"/>
      <c r="BW162"/>
      <c r="BX162"/>
      <c r="BY162"/>
      <c r="BZ162"/>
      <c r="CA162"/>
      <c r="CB162"/>
      <c r="CC162"/>
      <c r="CD162"/>
      <c r="CE162"/>
      <c r="CF162"/>
      <c r="CG162"/>
      <c r="CH162"/>
      <c r="CI162"/>
      <c r="CJ162"/>
      <c r="CK162"/>
      <c r="CL162"/>
      <c r="CM162"/>
      <c r="CN162"/>
      <c r="CO162"/>
      <c r="CP162"/>
      <c r="CQ162"/>
      <c r="CR162"/>
      <c r="CS162"/>
      <c r="CT162"/>
      <c r="CU162"/>
      <c r="CV162"/>
      <c r="CW162"/>
      <c r="CX162"/>
      <c r="CY162"/>
      <c r="CZ162"/>
      <c r="DA162"/>
      <c r="DB162"/>
      <c r="DC162"/>
      <c r="DD162"/>
      <c r="DE162"/>
      <c r="DF162"/>
      <c r="DG162"/>
      <c r="DH162"/>
      <c r="DI162"/>
      <c r="DJ162"/>
      <c r="DK162"/>
      <c r="DL162"/>
      <c r="DM162"/>
      <c r="DN162"/>
      <c r="DO162"/>
      <c r="DP162"/>
      <c r="DQ162"/>
      <c r="DR162"/>
      <c r="DS162"/>
      <c r="DT162"/>
      <c r="DU162"/>
      <c r="DV162"/>
      <c r="DW162"/>
      <c r="DX162"/>
      <c r="DY162"/>
      <c r="DZ162"/>
      <c r="EA162"/>
      <c r="EB162"/>
      <c r="EC162"/>
      <c r="ED162"/>
      <c r="EE162"/>
      <c r="EF162"/>
      <c r="EG162"/>
      <c r="EH162"/>
      <c r="EI162"/>
      <c r="EJ162"/>
      <c r="EK162"/>
      <c r="EL162"/>
      <c r="EM162"/>
      <c r="EN162"/>
      <c r="EO162"/>
      <c r="EP162"/>
      <c r="EQ162"/>
      <c r="ER162"/>
      <c r="ES162"/>
      <c r="ET162"/>
      <c r="EU162"/>
      <c r="EV162"/>
      <c r="EW162"/>
      <c r="EX162"/>
      <c r="EY162"/>
      <c r="EZ162"/>
    </row>
    <row r="163" spans="1:156" s="199" customFormat="1" ht="30" customHeight="1" x14ac:dyDescent="0.25">
      <c r="A163" s="166" t="s">
        <v>595</v>
      </c>
      <c r="B163" s="129">
        <v>161</v>
      </c>
      <c r="C163" s="167" t="s">
        <v>14</v>
      </c>
      <c r="D163" s="167" t="s">
        <v>269</v>
      </c>
      <c r="E163" s="129" t="s">
        <v>616</v>
      </c>
      <c r="F163" s="124">
        <f t="shared" si="36"/>
        <v>2</v>
      </c>
      <c r="G163" s="91">
        <v>9</v>
      </c>
      <c r="H163" s="91">
        <v>1</v>
      </c>
      <c r="I163" s="123">
        <v>1</v>
      </c>
      <c r="J163" s="124">
        <f t="shared" si="37"/>
        <v>2</v>
      </c>
      <c r="K163" s="125">
        <v>91.666666666666657</v>
      </c>
      <c r="L163" s="124">
        <f t="shared" si="38"/>
        <v>4</v>
      </c>
      <c r="M163" s="126">
        <v>2</v>
      </c>
      <c r="N163" s="126">
        <v>2</v>
      </c>
      <c r="O163" s="126">
        <v>2</v>
      </c>
      <c r="P163" s="124">
        <f t="shared" si="39"/>
        <v>6</v>
      </c>
      <c r="Q163" s="80">
        <v>9</v>
      </c>
      <c r="R163" s="80">
        <v>5</v>
      </c>
      <c r="S163" s="127">
        <f t="shared" si="40"/>
        <v>56</v>
      </c>
      <c r="T163" s="124">
        <f t="shared" si="41"/>
        <v>2</v>
      </c>
      <c r="U163" s="91">
        <v>9</v>
      </c>
      <c r="V163" s="91">
        <v>100</v>
      </c>
      <c r="W163" s="124">
        <f t="shared" si="42"/>
        <v>2</v>
      </c>
      <c r="X163" s="91">
        <v>34</v>
      </c>
      <c r="Y163" s="91">
        <v>0</v>
      </c>
      <c r="Z163" s="128">
        <f t="shared" si="43"/>
        <v>18</v>
      </c>
      <c r="AA163" s="128">
        <f t="shared" si="44"/>
        <v>90</v>
      </c>
      <c r="AB163"/>
      <c r="AC163"/>
      <c r="AD163"/>
      <c r="AE163"/>
      <c r="AF163"/>
      <c r="AG163"/>
      <c r="AH163"/>
      <c r="AI163"/>
      <c r="AJ163"/>
      <c r="AK163"/>
      <c r="AL163"/>
      <c r="AM163"/>
      <c r="AN163"/>
      <c r="AO163"/>
      <c r="AP163"/>
      <c r="AQ163"/>
      <c r="AR163"/>
      <c r="AS163"/>
      <c r="AT163"/>
      <c r="AU163"/>
      <c r="AV163"/>
      <c r="AW163"/>
      <c r="AX163"/>
      <c r="AY163"/>
      <c r="AZ163"/>
      <c r="BA163"/>
      <c r="BB163"/>
      <c r="BC163"/>
      <c r="BD163"/>
      <c r="BE163"/>
      <c r="BF163"/>
      <c r="BG163"/>
      <c r="BH163"/>
      <c r="BI163"/>
      <c r="BJ163"/>
      <c r="BK163"/>
      <c r="BL163"/>
      <c r="BM163"/>
      <c r="BN163"/>
      <c r="BO163"/>
      <c r="BP163"/>
      <c r="BQ163"/>
      <c r="BR163"/>
      <c r="BS163"/>
      <c r="BT163"/>
      <c r="BU163"/>
      <c r="BV163"/>
      <c r="BW163"/>
      <c r="BX163"/>
      <c r="BY163"/>
      <c r="BZ163"/>
      <c r="CA163"/>
      <c r="CB163"/>
      <c r="CC163"/>
      <c r="CD163"/>
      <c r="CE163"/>
      <c r="CF163"/>
      <c r="CG163"/>
      <c r="CH163"/>
      <c r="CI163"/>
      <c r="CJ163"/>
      <c r="CK163"/>
      <c r="CL163"/>
      <c r="CM163"/>
      <c r="CN163"/>
      <c r="CO163"/>
      <c r="CP163"/>
      <c r="CQ163"/>
      <c r="CR163"/>
      <c r="CS163"/>
      <c r="CT163"/>
      <c r="CU163"/>
      <c r="CV163"/>
      <c r="CW163"/>
      <c r="CX163"/>
      <c r="CY163"/>
      <c r="CZ163"/>
      <c r="DA163"/>
      <c r="DB163"/>
      <c r="DC163"/>
      <c r="DD163"/>
      <c r="DE163"/>
      <c r="DF163"/>
      <c r="DG163"/>
      <c r="DH163"/>
      <c r="DI163"/>
      <c r="DJ163"/>
      <c r="DK163"/>
      <c r="DL163"/>
      <c r="DM163"/>
      <c r="DN163"/>
      <c r="DO163"/>
      <c r="DP163"/>
      <c r="DQ163"/>
      <c r="DR163"/>
      <c r="DS163"/>
      <c r="DT163"/>
      <c r="DU163"/>
      <c r="DV163"/>
      <c r="DW163"/>
      <c r="DX163"/>
      <c r="DY163"/>
      <c r="DZ163"/>
      <c r="EA163"/>
      <c r="EB163"/>
      <c r="EC163"/>
      <c r="ED163"/>
      <c r="EE163"/>
      <c r="EF163"/>
      <c r="EG163"/>
      <c r="EH163"/>
      <c r="EI163"/>
      <c r="EJ163"/>
      <c r="EK163"/>
      <c r="EL163"/>
      <c r="EM163"/>
      <c r="EN163"/>
      <c r="EO163"/>
      <c r="EP163"/>
      <c r="EQ163"/>
      <c r="ER163"/>
      <c r="ES163"/>
      <c r="ET163"/>
      <c r="EU163"/>
      <c r="EV163"/>
      <c r="EW163"/>
      <c r="EX163"/>
      <c r="EY163"/>
      <c r="EZ163"/>
    </row>
    <row r="164" spans="1:156" s="199" customFormat="1" ht="30" customHeight="1" x14ac:dyDescent="0.25">
      <c r="A164" s="166" t="s">
        <v>596</v>
      </c>
      <c r="B164" s="129">
        <v>162</v>
      </c>
      <c r="C164" s="167" t="s">
        <v>529</v>
      </c>
      <c r="D164" s="167" t="s">
        <v>283</v>
      </c>
      <c r="E164" s="129" t="s">
        <v>616</v>
      </c>
      <c r="F164" s="124">
        <f t="shared" ref="F164:F195" si="45">IF(E164="25/26",2,0)</f>
        <v>2</v>
      </c>
      <c r="G164" s="91">
        <v>150</v>
      </c>
      <c r="H164" s="91">
        <v>6</v>
      </c>
      <c r="I164" s="180">
        <v>6</v>
      </c>
      <c r="J164" s="124">
        <f t="shared" ref="J164:J195" si="46">IF(ABS((H164-I164)/I164)&lt;=0.1,2,IF(AND(ABS((H164-I164)/I164)&gt;0.1,ABS((H164-I164)/I164)&lt;=0.2),1,0))</f>
        <v>2</v>
      </c>
      <c r="K164" s="132">
        <v>100</v>
      </c>
      <c r="L164" s="124">
        <f t="shared" ref="L164:L195" si="47">IF(K164&gt;90,4,IF(AND(K164&gt;80,K164&lt;=90),3,IF(AND(K164&gt;=50,K164&lt;=80),2,IF(AND(K164&gt;=10,K164&lt;50),1,0))))</f>
        <v>4</v>
      </c>
      <c r="M164" s="126">
        <v>2</v>
      </c>
      <c r="N164" s="126">
        <v>2</v>
      </c>
      <c r="O164" s="126">
        <v>0</v>
      </c>
      <c r="P164" s="124">
        <f t="shared" ref="P164:P195" si="48">SUM(M164:O164)</f>
        <v>4</v>
      </c>
      <c r="Q164" s="80">
        <v>148</v>
      </c>
      <c r="R164" s="80">
        <v>148</v>
      </c>
      <c r="S164" s="127">
        <f t="shared" ref="S164:S195" si="49">ROUND(R164/Q164*100,0)</f>
        <v>100</v>
      </c>
      <c r="T164" s="124">
        <f t="shared" ref="T164:T195" si="50">IF(S164&gt;90,4,IF(AND(S164&gt;80,S164&lt;=90),3,IF(AND(S164&gt;=50,S164&lt;=80),2,IF(AND(S164&gt;=10,S164&lt;50),1,0))))</f>
        <v>4</v>
      </c>
      <c r="U164" s="91">
        <v>145</v>
      </c>
      <c r="V164" s="91">
        <v>100</v>
      </c>
      <c r="W164" s="124">
        <f t="shared" ref="W164:W195" si="51">IF(V164&gt;=90,2,IF(V164&gt;=80,1,0))</f>
        <v>2</v>
      </c>
      <c r="X164" s="91">
        <v>21</v>
      </c>
      <c r="Y164" s="91">
        <v>2</v>
      </c>
      <c r="Z164" s="128">
        <f t="shared" ref="Z164:Z198" si="52">F164+J164+L164+P164+T164+W164</f>
        <v>18</v>
      </c>
      <c r="AA164" s="128">
        <f t="shared" ref="AA164:AA195" si="53">ROUND(Z164/$Z$2*100,0)</f>
        <v>90</v>
      </c>
      <c r="AB164"/>
      <c r="AC164"/>
      <c r="AD164" s="92"/>
      <c r="AE164"/>
      <c r="AF164"/>
      <c r="AG164"/>
      <c r="AH164"/>
      <c r="AI164"/>
      <c r="AJ164"/>
      <c r="AK164"/>
      <c r="AL164"/>
      <c r="AM164"/>
      <c r="AN164"/>
      <c r="AO164"/>
      <c r="AP164"/>
      <c r="AQ164"/>
      <c r="AR164"/>
      <c r="AS164"/>
      <c r="AT164"/>
      <c r="AU164"/>
      <c r="AV164"/>
      <c r="AW164"/>
      <c r="AX164"/>
      <c r="AY164"/>
      <c r="AZ164"/>
      <c r="BA164"/>
      <c r="BB164"/>
      <c r="BC164"/>
      <c r="BD164"/>
      <c r="BE164"/>
      <c r="BF164"/>
      <c r="BG164"/>
      <c r="BH164"/>
      <c r="BI164"/>
      <c r="BJ164"/>
      <c r="BK164"/>
      <c r="BL164"/>
      <c r="BM164"/>
      <c r="BN164"/>
      <c r="BO164"/>
      <c r="BP164"/>
      <c r="BQ164"/>
      <c r="BR164"/>
      <c r="BS164"/>
      <c r="BT164"/>
      <c r="BU164"/>
      <c r="BV164"/>
      <c r="BW164"/>
      <c r="BX164"/>
      <c r="BY164"/>
      <c r="BZ164"/>
      <c r="CA164"/>
      <c r="CB164"/>
      <c r="CC164"/>
      <c r="CD164"/>
      <c r="CE164"/>
      <c r="CF164"/>
      <c r="CG164"/>
      <c r="CH164"/>
      <c r="CI164"/>
      <c r="CJ164"/>
      <c r="CK164"/>
      <c r="CL164"/>
      <c r="CM164"/>
      <c r="CN164"/>
      <c r="CO164"/>
      <c r="CP164"/>
      <c r="CQ164"/>
      <c r="CR164"/>
      <c r="CS164"/>
      <c r="CT164"/>
      <c r="CU164"/>
      <c r="CV164"/>
      <c r="CW164"/>
      <c r="CX164"/>
      <c r="CY164"/>
      <c r="CZ164"/>
      <c r="DA164"/>
      <c r="DB164"/>
      <c r="DC164"/>
      <c r="DD164"/>
      <c r="DE164"/>
      <c r="DF164"/>
      <c r="DG164"/>
      <c r="DH164"/>
      <c r="DI164"/>
      <c r="DJ164"/>
      <c r="DK164"/>
      <c r="DL164"/>
      <c r="DM164"/>
      <c r="DN164"/>
      <c r="DO164"/>
      <c r="DP164"/>
      <c r="DQ164"/>
      <c r="DR164"/>
      <c r="DS164"/>
      <c r="DT164"/>
      <c r="DU164"/>
      <c r="DV164"/>
      <c r="DW164"/>
      <c r="DX164"/>
      <c r="DY164"/>
      <c r="DZ164"/>
      <c r="EA164"/>
      <c r="EB164"/>
      <c r="EC164"/>
      <c r="ED164"/>
      <c r="EE164"/>
      <c r="EF164"/>
      <c r="EG164"/>
      <c r="EH164"/>
      <c r="EI164"/>
      <c r="EJ164"/>
      <c r="EK164"/>
      <c r="EL164"/>
      <c r="EM164"/>
      <c r="EN164"/>
      <c r="EO164"/>
      <c r="EP164"/>
      <c r="EQ164"/>
      <c r="ER164"/>
      <c r="ES164"/>
      <c r="ET164"/>
      <c r="EU164"/>
      <c r="EV164"/>
      <c r="EW164"/>
      <c r="EX164"/>
      <c r="EY164"/>
      <c r="EZ164"/>
    </row>
    <row r="165" spans="1:156" s="199" customFormat="1" ht="30" customHeight="1" x14ac:dyDescent="0.25">
      <c r="A165" s="166" t="s">
        <v>596</v>
      </c>
      <c r="B165" s="129">
        <v>163</v>
      </c>
      <c r="C165" s="167" t="s">
        <v>530</v>
      </c>
      <c r="D165" s="167" t="s">
        <v>282</v>
      </c>
      <c r="E165" s="129" t="s">
        <v>616</v>
      </c>
      <c r="F165" s="124">
        <f t="shared" si="45"/>
        <v>2</v>
      </c>
      <c r="G165" s="91">
        <v>5</v>
      </c>
      <c r="H165" s="91">
        <v>1</v>
      </c>
      <c r="I165" s="147">
        <v>1</v>
      </c>
      <c r="J165" s="124">
        <f t="shared" si="46"/>
        <v>2</v>
      </c>
      <c r="K165" s="132">
        <v>50</v>
      </c>
      <c r="L165" s="124">
        <f t="shared" si="47"/>
        <v>2</v>
      </c>
      <c r="M165" s="126">
        <v>2</v>
      </c>
      <c r="N165" s="126">
        <v>2</v>
      </c>
      <c r="O165" s="126">
        <v>2</v>
      </c>
      <c r="P165" s="124">
        <f t="shared" si="48"/>
        <v>6</v>
      </c>
      <c r="Q165" s="80">
        <v>5</v>
      </c>
      <c r="R165" s="80">
        <v>5</v>
      </c>
      <c r="S165" s="127">
        <f t="shared" si="49"/>
        <v>100</v>
      </c>
      <c r="T165" s="124">
        <f t="shared" si="50"/>
        <v>4</v>
      </c>
      <c r="U165" s="91">
        <v>5</v>
      </c>
      <c r="V165" s="91">
        <v>100</v>
      </c>
      <c r="W165" s="124">
        <f t="shared" si="51"/>
        <v>2</v>
      </c>
      <c r="X165" s="131">
        <v>43</v>
      </c>
      <c r="Y165" s="131">
        <v>0</v>
      </c>
      <c r="Z165" s="128">
        <f t="shared" si="52"/>
        <v>18</v>
      </c>
      <c r="AA165" s="128">
        <f t="shared" si="53"/>
        <v>90</v>
      </c>
      <c r="AB165"/>
      <c r="AC165"/>
      <c r="AD165" s="92"/>
      <c r="AE165"/>
      <c r="AF165"/>
      <c r="AG165"/>
      <c r="AH165"/>
      <c r="AI165"/>
      <c r="AJ165"/>
      <c r="AK165"/>
      <c r="AL165"/>
      <c r="AM165"/>
      <c r="AN165"/>
      <c r="AO165"/>
      <c r="AP165"/>
      <c r="AQ165"/>
      <c r="AR165"/>
      <c r="AS165"/>
      <c r="AT165"/>
      <c r="AU165"/>
      <c r="AV165"/>
      <c r="AW165"/>
      <c r="AX165"/>
      <c r="AY165"/>
      <c r="AZ165"/>
      <c r="BA165"/>
      <c r="BB165"/>
      <c r="BC165"/>
      <c r="BD165"/>
      <c r="BE165"/>
      <c r="BF165"/>
      <c r="BG165"/>
      <c r="BH165"/>
      <c r="BI165"/>
      <c r="BJ165"/>
      <c r="BK165"/>
      <c r="BL165"/>
      <c r="BM165"/>
      <c r="BN165"/>
      <c r="BO165"/>
      <c r="BP165"/>
      <c r="BQ165"/>
      <c r="BR165"/>
      <c r="BS165"/>
      <c r="BT165"/>
      <c r="BU165"/>
      <c r="BV165"/>
      <c r="BW165"/>
      <c r="BX165"/>
      <c r="BY165"/>
      <c r="BZ165"/>
      <c r="CA165"/>
      <c r="CB165"/>
      <c r="CC165"/>
      <c r="CD165"/>
      <c r="CE165"/>
      <c r="CF165"/>
      <c r="CG165"/>
      <c r="CH165"/>
      <c r="CI165"/>
      <c r="CJ165"/>
      <c r="CK165"/>
      <c r="CL165"/>
      <c r="CM165"/>
      <c r="CN165"/>
      <c r="CO165"/>
      <c r="CP165"/>
      <c r="CQ165"/>
      <c r="CR165"/>
      <c r="CS165"/>
      <c r="CT165"/>
      <c r="CU165"/>
      <c r="CV165"/>
      <c r="CW165"/>
      <c r="CX165"/>
      <c r="CY165"/>
      <c r="CZ165"/>
      <c r="DA165"/>
      <c r="DB165"/>
      <c r="DC165"/>
      <c r="DD165"/>
      <c r="DE165"/>
      <c r="DF165"/>
      <c r="DG165"/>
      <c r="DH165"/>
      <c r="DI165"/>
      <c r="DJ165"/>
      <c r="DK165"/>
      <c r="DL165"/>
      <c r="DM165"/>
      <c r="DN165"/>
      <c r="DO165"/>
      <c r="DP165"/>
      <c r="DQ165"/>
      <c r="DR165"/>
      <c r="DS165"/>
      <c r="DT165"/>
      <c r="DU165"/>
      <c r="DV165"/>
      <c r="DW165"/>
      <c r="DX165"/>
      <c r="DY165"/>
      <c r="DZ165"/>
      <c r="EA165"/>
      <c r="EB165"/>
      <c r="EC165"/>
      <c r="ED165"/>
      <c r="EE165"/>
      <c r="EF165"/>
      <c r="EG165"/>
      <c r="EH165"/>
      <c r="EI165"/>
      <c r="EJ165"/>
      <c r="EK165"/>
      <c r="EL165"/>
      <c r="EM165"/>
      <c r="EN165"/>
      <c r="EO165"/>
      <c r="EP165"/>
      <c r="EQ165"/>
      <c r="ER165"/>
      <c r="ES165"/>
      <c r="ET165"/>
      <c r="EU165"/>
      <c r="EV165"/>
      <c r="EW165"/>
      <c r="EX165"/>
      <c r="EY165"/>
      <c r="EZ165"/>
    </row>
    <row r="166" spans="1:156" s="199" customFormat="1" ht="30" customHeight="1" x14ac:dyDescent="0.25">
      <c r="A166" s="166" t="s">
        <v>597</v>
      </c>
      <c r="B166" s="129">
        <v>164</v>
      </c>
      <c r="C166" s="167" t="s">
        <v>15</v>
      </c>
      <c r="D166" s="167" t="s">
        <v>286</v>
      </c>
      <c r="E166" s="129" t="s">
        <v>616</v>
      </c>
      <c r="F166" s="124">
        <f t="shared" si="45"/>
        <v>2</v>
      </c>
      <c r="G166" s="91">
        <v>51</v>
      </c>
      <c r="H166" s="91">
        <v>3</v>
      </c>
      <c r="I166" s="144">
        <v>3</v>
      </c>
      <c r="J166" s="124">
        <f t="shared" si="46"/>
        <v>2</v>
      </c>
      <c r="K166" s="130">
        <v>100</v>
      </c>
      <c r="L166" s="124">
        <f t="shared" si="47"/>
        <v>4</v>
      </c>
      <c r="M166" s="126">
        <v>2</v>
      </c>
      <c r="N166" s="126">
        <v>2</v>
      </c>
      <c r="O166" s="126">
        <v>0</v>
      </c>
      <c r="P166" s="124">
        <f t="shared" si="48"/>
        <v>4</v>
      </c>
      <c r="Q166" s="80">
        <v>50</v>
      </c>
      <c r="R166" s="80">
        <v>50</v>
      </c>
      <c r="S166" s="127">
        <f t="shared" si="49"/>
        <v>100</v>
      </c>
      <c r="T166" s="124">
        <f t="shared" si="50"/>
        <v>4</v>
      </c>
      <c r="U166" s="91">
        <v>48</v>
      </c>
      <c r="V166" s="91">
        <v>100</v>
      </c>
      <c r="W166" s="124">
        <f t="shared" si="51"/>
        <v>2</v>
      </c>
      <c r="X166" s="91">
        <v>21</v>
      </c>
      <c r="Y166" s="91">
        <v>1</v>
      </c>
      <c r="Z166" s="128">
        <f t="shared" si="52"/>
        <v>18</v>
      </c>
      <c r="AA166" s="128">
        <f t="shared" si="53"/>
        <v>90</v>
      </c>
      <c r="AB166"/>
      <c r="AC166"/>
      <c r="AD166"/>
      <c r="AE166"/>
      <c r="AF166"/>
      <c r="AG166"/>
      <c r="AH166"/>
      <c r="AI166"/>
      <c r="AJ166"/>
      <c r="AK166"/>
      <c r="AL166"/>
      <c r="AM166"/>
      <c r="AN166"/>
      <c r="AO166"/>
      <c r="AP166"/>
      <c r="AQ166"/>
      <c r="AR166"/>
      <c r="AS166"/>
      <c r="AT166"/>
      <c r="AU166"/>
      <c r="AV166"/>
      <c r="AW166"/>
      <c r="AX166"/>
      <c r="AY166"/>
      <c r="AZ166"/>
      <c r="BA166"/>
      <c r="BB166"/>
      <c r="BC166"/>
      <c r="BD166"/>
      <c r="BE166"/>
      <c r="BF166"/>
      <c r="BG166"/>
      <c r="BH166"/>
      <c r="BI166"/>
      <c r="BJ166"/>
      <c r="BK166"/>
      <c r="BL166"/>
      <c r="BM166"/>
      <c r="BN166"/>
      <c r="BO166"/>
      <c r="BP166"/>
      <c r="BQ166"/>
      <c r="BR166"/>
      <c r="BS166"/>
      <c r="BT166"/>
      <c r="BU166"/>
      <c r="BV166"/>
      <c r="BW166"/>
      <c r="BX166"/>
      <c r="BY166"/>
      <c r="BZ166"/>
      <c r="CA166"/>
      <c r="CB166"/>
      <c r="CC166"/>
      <c r="CD166"/>
      <c r="CE166"/>
      <c r="CF166"/>
      <c r="CG166"/>
      <c r="CH166"/>
      <c r="CI166"/>
      <c r="CJ166"/>
      <c r="CK166"/>
      <c r="CL166"/>
      <c r="CM166"/>
      <c r="CN166"/>
      <c r="CO166"/>
      <c r="CP166"/>
      <c r="CQ166"/>
      <c r="CR166"/>
      <c r="CS166"/>
      <c r="CT166"/>
      <c r="CU166"/>
      <c r="CV166"/>
      <c r="CW166"/>
      <c r="CX166"/>
      <c r="CY166"/>
      <c r="CZ166"/>
      <c r="DA166"/>
      <c r="DB166"/>
      <c r="DC166"/>
      <c r="DD166"/>
      <c r="DE166"/>
      <c r="DF166"/>
      <c r="DG166"/>
      <c r="DH166"/>
      <c r="DI166"/>
      <c r="DJ166"/>
      <c r="DK166"/>
      <c r="DL166"/>
      <c r="DM166"/>
      <c r="DN166"/>
      <c r="DO166"/>
      <c r="DP166"/>
      <c r="DQ166"/>
      <c r="DR166"/>
      <c r="DS166"/>
      <c r="DT166"/>
      <c r="DU166"/>
      <c r="DV166"/>
      <c r="DW166"/>
      <c r="DX166"/>
      <c r="DY166"/>
      <c r="DZ166"/>
      <c r="EA166"/>
      <c r="EB166"/>
      <c r="EC166"/>
      <c r="ED166"/>
      <c r="EE166"/>
      <c r="EF166"/>
      <c r="EG166"/>
      <c r="EH166"/>
      <c r="EI166"/>
      <c r="EJ166"/>
      <c r="EK166"/>
      <c r="EL166"/>
      <c r="EM166"/>
      <c r="EN166"/>
      <c r="EO166"/>
      <c r="EP166"/>
      <c r="EQ166"/>
      <c r="ER166"/>
      <c r="ES166"/>
      <c r="ET166"/>
      <c r="EU166"/>
      <c r="EV166"/>
      <c r="EW166"/>
      <c r="EX166"/>
      <c r="EY166"/>
      <c r="EZ166"/>
    </row>
    <row r="167" spans="1:156" s="199" customFormat="1" ht="30" customHeight="1" x14ac:dyDescent="0.25">
      <c r="A167" s="166" t="s">
        <v>605</v>
      </c>
      <c r="B167" s="129">
        <v>165</v>
      </c>
      <c r="C167" s="167" t="s">
        <v>462</v>
      </c>
      <c r="D167" s="167" t="s">
        <v>657</v>
      </c>
      <c r="E167" s="129" t="s">
        <v>616</v>
      </c>
      <c r="F167" s="124">
        <f t="shared" si="45"/>
        <v>2</v>
      </c>
      <c r="G167" s="196">
        <v>86</v>
      </c>
      <c r="H167" s="196">
        <v>11</v>
      </c>
      <c r="I167" s="144">
        <v>9</v>
      </c>
      <c r="J167" s="124">
        <f t="shared" si="46"/>
        <v>0</v>
      </c>
      <c r="K167" s="132">
        <v>95.238095238095227</v>
      </c>
      <c r="L167" s="124">
        <f t="shared" si="47"/>
        <v>4</v>
      </c>
      <c r="M167" s="126">
        <v>2</v>
      </c>
      <c r="N167" s="126">
        <v>2</v>
      </c>
      <c r="O167" s="126">
        <v>2</v>
      </c>
      <c r="P167" s="124">
        <f t="shared" si="48"/>
        <v>6</v>
      </c>
      <c r="Q167" s="80">
        <v>85</v>
      </c>
      <c r="R167" s="80">
        <v>85</v>
      </c>
      <c r="S167" s="127">
        <f t="shared" si="49"/>
        <v>100</v>
      </c>
      <c r="T167" s="124">
        <f t="shared" si="50"/>
        <v>4</v>
      </c>
      <c r="U167" s="196">
        <v>100</v>
      </c>
      <c r="V167" s="196">
        <v>100</v>
      </c>
      <c r="W167" s="124">
        <f t="shared" si="51"/>
        <v>2</v>
      </c>
      <c r="X167" s="211">
        <v>341</v>
      </c>
      <c r="Y167" s="211">
        <v>88</v>
      </c>
      <c r="Z167" s="128">
        <f t="shared" si="52"/>
        <v>18</v>
      </c>
      <c r="AA167" s="128">
        <f t="shared" si="53"/>
        <v>90</v>
      </c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5"/>
      <c r="BB167" s="5"/>
      <c r="BC167" s="5"/>
      <c r="BD167" s="5"/>
      <c r="BE167" s="5"/>
      <c r="BF167" s="5"/>
      <c r="BG167" s="5"/>
      <c r="BH167" s="5"/>
      <c r="BI167" s="5"/>
      <c r="BJ167" s="5"/>
      <c r="BK167" s="5"/>
      <c r="BL167" s="5"/>
      <c r="BM167" s="5"/>
      <c r="BN167" s="5"/>
      <c r="BO167" s="5"/>
      <c r="BP167" s="5"/>
      <c r="BQ167" s="5"/>
      <c r="BR167" s="5"/>
      <c r="BS167" s="5"/>
      <c r="BT167" s="5"/>
      <c r="BU167" s="5"/>
      <c r="BV167" s="5"/>
      <c r="BW167" s="5"/>
      <c r="BX167" s="5"/>
      <c r="BY167" s="5"/>
      <c r="BZ167" s="5"/>
      <c r="CA167" s="5"/>
      <c r="CB167" s="5"/>
      <c r="CC167" s="5"/>
      <c r="CD167" s="5"/>
      <c r="CE167" s="5"/>
      <c r="CF167" s="5"/>
      <c r="CG167" s="5"/>
      <c r="CH167" s="5"/>
      <c r="CI167" s="5"/>
      <c r="CJ167" s="5"/>
      <c r="CK167" s="5"/>
      <c r="CL167" s="5"/>
      <c r="CM167" s="5"/>
      <c r="CN167" s="5"/>
      <c r="CO167" s="5"/>
      <c r="CP167" s="5"/>
      <c r="CQ167" s="5"/>
      <c r="CR167" s="5"/>
      <c r="CS167" s="5"/>
      <c r="CT167" s="5"/>
      <c r="CU167" s="5"/>
      <c r="CV167" s="5"/>
      <c r="CW167" s="5"/>
      <c r="CX167" s="5"/>
      <c r="CY167" s="5"/>
      <c r="CZ167" s="5"/>
      <c r="DA167" s="5"/>
      <c r="DB167" s="5"/>
      <c r="DC167" s="5"/>
      <c r="DD167" s="5"/>
      <c r="DE167" s="5"/>
      <c r="DF167" s="5"/>
      <c r="DG167" s="5"/>
      <c r="DH167" s="5"/>
      <c r="DI167" s="5"/>
      <c r="DJ167" s="5"/>
      <c r="DK167" s="5"/>
      <c r="DL167" s="5"/>
      <c r="DM167" s="5"/>
      <c r="DN167" s="5"/>
      <c r="DO167" s="5"/>
      <c r="DP167" s="5"/>
      <c r="DQ167" s="5"/>
      <c r="DR167" s="5"/>
      <c r="DS167" s="5"/>
      <c r="DT167" s="5"/>
      <c r="DU167" s="5"/>
      <c r="DV167" s="5"/>
      <c r="DW167" s="5"/>
      <c r="DX167" s="5"/>
      <c r="DY167" s="5"/>
      <c r="DZ167" s="5"/>
      <c r="EA167" s="5"/>
      <c r="EB167" s="5"/>
      <c r="EC167" s="5"/>
      <c r="ED167" s="5"/>
      <c r="EE167" s="5"/>
      <c r="EF167" s="5"/>
      <c r="EG167" s="5"/>
      <c r="EH167" s="5"/>
      <c r="EI167" s="5"/>
      <c r="EJ167" s="5"/>
      <c r="EK167" s="5"/>
      <c r="EL167" s="5"/>
      <c r="EM167" s="5"/>
      <c r="EN167" s="5"/>
      <c r="EO167" s="5"/>
      <c r="EP167" s="5"/>
      <c r="EQ167" s="5"/>
      <c r="ER167" s="5"/>
      <c r="ES167" s="5"/>
      <c r="ET167" s="5"/>
      <c r="EU167" s="5"/>
      <c r="EV167" s="5"/>
      <c r="EW167" s="5"/>
      <c r="EX167" s="5"/>
      <c r="EY167" s="5"/>
      <c r="EZ167" s="5"/>
    </row>
    <row r="168" spans="1:156" s="199" customFormat="1" ht="30" customHeight="1" x14ac:dyDescent="0.25">
      <c r="A168" s="169" t="s">
        <v>608</v>
      </c>
      <c r="B168" s="129">
        <v>166</v>
      </c>
      <c r="C168" s="167" t="s">
        <v>224</v>
      </c>
      <c r="D168" s="167" t="s">
        <v>321</v>
      </c>
      <c r="E168" s="129" t="s">
        <v>616</v>
      </c>
      <c r="F168" s="124">
        <f t="shared" si="45"/>
        <v>2</v>
      </c>
      <c r="G168" s="196">
        <v>3</v>
      </c>
      <c r="H168" s="196">
        <v>2</v>
      </c>
      <c r="I168" s="147">
        <v>1</v>
      </c>
      <c r="J168" s="138">
        <f t="shared" si="46"/>
        <v>0</v>
      </c>
      <c r="K168" s="132">
        <v>96.825396825396822</v>
      </c>
      <c r="L168" s="138">
        <f t="shared" si="47"/>
        <v>4</v>
      </c>
      <c r="M168" s="145">
        <v>2</v>
      </c>
      <c r="N168" s="145">
        <v>2</v>
      </c>
      <c r="O168" s="145">
        <v>2</v>
      </c>
      <c r="P168" s="124">
        <f t="shared" si="48"/>
        <v>6</v>
      </c>
      <c r="Q168" s="80">
        <v>3</v>
      </c>
      <c r="R168" s="80">
        <v>3</v>
      </c>
      <c r="S168" s="139">
        <f t="shared" si="49"/>
        <v>100</v>
      </c>
      <c r="T168" s="138">
        <f t="shared" si="50"/>
        <v>4</v>
      </c>
      <c r="U168" s="196">
        <v>3</v>
      </c>
      <c r="V168" s="196">
        <v>100</v>
      </c>
      <c r="W168" s="124">
        <f t="shared" si="51"/>
        <v>2</v>
      </c>
      <c r="X168" s="196">
        <v>40</v>
      </c>
      <c r="Y168" s="196">
        <v>0</v>
      </c>
      <c r="Z168" s="128">
        <f t="shared" si="52"/>
        <v>18</v>
      </c>
      <c r="AA168" s="128">
        <f t="shared" si="53"/>
        <v>90</v>
      </c>
      <c r="AB168" s="101"/>
      <c r="AC168" s="101"/>
      <c r="AD168" s="101"/>
      <c r="AE168" s="101"/>
      <c r="AF168" s="101"/>
      <c r="AG168" s="101"/>
      <c r="AH168" s="101"/>
      <c r="AI168" s="101"/>
      <c r="AJ168" s="101"/>
      <c r="AK168" s="101"/>
      <c r="AL168" s="101"/>
      <c r="AM168" s="101"/>
      <c r="AN168" s="101"/>
      <c r="AO168" s="101"/>
      <c r="AP168" s="101"/>
      <c r="AQ168" s="101"/>
      <c r="AR168" s="101"/>
      <c r="AS168" s="101"/>
      <c r="AT168" s="101"/>
      <c r="AU168" s="101"/>
      <c r="AV168" s="101"/>
      <c r="AW168" s="101"/>
      <c r="AX168" s="101"/>
      <c r="AY168" s="101"/>
      <c r="AZ168" s="101"/>
      <c r="BA168" s="101"/>
      <c r="BB168" s="101"/>
      <c r="BC168" s="101"/>
      <c r="BD168" s="101"/>
      <c r="BE168" s="101"/>
      <c r="BF168" s="101"/>
      <c r="BG168" s="101"/>
      <c r="BH168" s="101"/>
      <c r="BI168" s="101"/>
      <c r="BJ168" s="101"/>
      <c r="BK168" s="101"/>
      <c r="BL168" s="101"/>
      <c r="BM168" s="101"/>
      <c r="BN168" s="101"/>
      <c r="BO168" s="101"/>
      <c r="BP168" s="101"/>
      <c r="BQ168" s="101"/>
      <c r="BR168" s="101"/>
      <c r="BS168" s="101"/>
      <c r="BT168" s="101"/>
      <c r="BU168" s="101"/>
      <c r="BV168" s="101"/>
      <c r="BW168" s="101"/>
      <c r="BX168" s="101"/>
      <c r="BY168" s="101"/>
      <c r="BZ168" s="101"/>
      <c r="CA168" s="101"/>
      <c r="CB168" s="101"/>
      <c r="CC168" s="101"/>
      <c r="CD168" s="101"/>
      <c r="CE168" s="101"/>
      <c r="CF168" s="101"/>
      <c r="CG168" s="101"/>
      <c r="CH168" s="101"/>
      <c r="CI168" s="101"/>
      <c r="CJ168" s="101"/>
      <c r="CK168" s="101"/>
      <c r="CL168" s="101"/>
      <c r="CM168" s="101"/>
      <c r="CN168" s="101"/>
      <c r="CO168" s="101"/>
      <c r="CP168" s="101"/>
      <c r="CQ168" s="101"/>
      <c r="CR168" s="101"/>
      <c r="CS168" s="101"/>
      <c r="CT168" s="101"/>
      <c r="CU168" s="101"/>
      <c r="CV168" s="101"/>
      <c r="CW168" s="101"/>
      <c r="CX168" s="101"/>
      <c r="CY168" s="101"/>
      <c r="CZ168" s="101"/>
      <c r="DA168" s="101"/>
      <c r="DB168" s="101"/>
      <c r="DC168" s="101"/>
      <c r="DD168" s="101"/>
      <c r="DE168" s="101"/>
      <c r="DF168" s="101"/>
      <c r="DG168" s="101"/>
      <c r="DH168" s="101"/>
      <c r="DI168" s="101"/>
      <c r="DJ168" s="101"/>
      <c r="DK168" s="101"/>
      <c r="DL168" s="101"/>
      <c r="DM168" s="101"/>
      <c r="DN168" s="101"/>
      <c r="DO168" s="101"/>
      <c r="DP168" s="101"/>
      <c r="DQ168" s="101"/>
      <c r="DR168" s="101"/>
      <c r="DS168" s="101"/>
      <c r="DT168" s="101"/>
      <c r="DU168" s="101"/>
      <c r="DV168" s="101"/>
      <c r="DW168" s="101"/>
      <c r="DX168" s="101"/>
      <c r="DY168" s="101"/>
      <c r="DZ168" s="101"/>
      <c r="EA168" s="101"/>
      <c r="EB168" s="101"/>
      <c r="EC168" s="101"/>
      <c r="ED168" s="101"/>
      <c r="EE168" s="101"/>
      <c r="EF168" s="101"/>
      <c r="EG168" s="101"/>
      <c r="EH168" s="101"/>
      <c r="EI168" s="101"/>
      <c r="EJ168" s="101"/>
      <c r="EK168" s="101"/>
      <c r="EL168" s="101"/>
      <c r="EM168" s="101"/>
      <c r="EN168" s="101"/>
      <c r="EO168" s="101"/>
      <c r="EP168" s="101"/>
      <c r="EQ168" s="101"/>
      <c r="ER168" s="101"/>
      <c r="ES168" s="101"/>
      <c r="ET168" s="101"/>
      <c r="EU168" s="101"/>
      <c r="EV168" s="101"/>
      <c r="EW168" s="101"/>
      <c r="EX168" s="101"/>
      <c r="EY168" s="101"/>
      <c r="EZ168" s="101"/>
    </row>
    <row r="169" spans="1:156" s="199" customFormat="1" ht="30" customHeight="1" x14ac:dyDescent="0.25">
      <c r="A169" s="172" t="s">
        <v>609</v>
      </c>
      <c r="B169" s="129">
        <v>167</v>
      </c>
      <c r="C169" s="167" t="s">
        <v>171</v>
      </c>
      <c r="D169" s="167" t="s">
        <v>229</v>
      </c>
      <c r="E169" s="129" t="s">
        <v>616</v>
      </c>
      <c r="F169" s="124">
        <f t="shared" si="45"/>
        <v>2</v>
      </c>
      <c r="G169" s="196">
        <v>103</v>
      </c>
      <c r="H169" s="196">
        <v>7</v>
      </c>
      <c r="I169" s="147">
        <v>7</v>
      </c>
      <c r="J169" s="138">
        <f t="shared" si="46"/>
        <v>2</v>
      </c>
      <c r="K169" s="132">
        <v>92.063492063492063</v>
      </c>
      <c r="L169" s="138">
        <f t="shared" si="47"/>
        <v>4</v>
      </c>
      <c r="M169" s="126">
        <v>1</v>
      </c>
      <c r="N169" s="126">
        <v>2</v>
      </c>
      <c r="O169" s="126">
        <v>1</v>
      </c>
      <c r="P169" s="124">
        <f t="shared" si="48"/>
        <v>4</v>
      </c>
      <c r="Q169" s="80">
        <v>103</v>
      </c>
      <c r="R169" s="80">
        <v>100</v>
      </c>
      <c r="S169" s="140">
        <f t="shared" si="49"/>
        <v>97</v>
      </c>
      <c r="T169" s="138">
        <f t="shared" si="50"/>
        <v>4</v>
      </c>
      <c r="U169" s="211">
        <v>117</v>
      </c>
      <c r="V169" s="211">
        <v>100</v>
      </c>
      <c r="W169" s="124">
        <f t="shared" si="51"/>
        <v>2</v>
      </c>
      <c r="X169" s="211">
        <v>76</v>
      </c>
      <c r="Y169" s="211">
        <v>48</v>
      </c>
      <c r="Z169" s="128">
        <f t="shared" si="52"/>
        <v>18</v>
      </c>
      <c r="AA169" s="128">
        <f t="shared" si="53"/>
        <v>90</v>
      </c>
      <c r="AB169" s="28"/>
      <c r="AC169" s="28"/>
      <c r="AD169" s="28"/>
      <c r="AE169" s="28"/>
      <c r="AF169" s="28"/>
      <c r="AG169" s="28"/>
      <c r="AH169" s="28"/>
      <c r="AI169" s="28"/>
      <c r="AJ169" s="28"/>
      <c r="AK169" s="28"/>
      <c r="AL169" s="28"/>
      <c r="AM169" s="28"/>
      <c r="AN169" s="28"/>
      <c r="AO169" s="28"/>
      <c r="AP169" s="28"/>
      <c r="AQ169" s="28"/>
      <c r="AR169" s="28"/>
      <c r="AS169" s="28"/>
      <c r="AT169" s="28"/>
      <c r="AU169" s="28"/>
      <c r="AV169" s="28"/>
      <c r="AW169" s="28"/>
      <c r="AX169" s="28"/>
      <c r="AY169" s="28"/>
      <c r="AZ169" s="28"/>
      <c r="BA169" s="28"/>
      <c r="BB169" s="28"/>
      <c r="BC169" s="28"/>
      <c r="BD169" s="28"/>
      <c r="BE169" s="28"/>
      <c r="BF169" s="28"/>
      <c r="BG169" s="28"/>
      <c r="BH169" s="28"/>
      <c r="BI169" s="28"/>
      <c r="BJ169" s="28"/>
      <c r="BK169" s="28"/>
      <c r="BL169" s="28"/>
      <c r="BM169" s="28"/>
      <c r="BN169" s="28"/>
      <c r="BO169" s="28"/>
      <c r="BP169" s="28"/>
      <c r="BQ169" s="28"/>
      <c r="BR169" s="28"/>
      <c r="BS169" s="28"/>
      <c r="BT169" s="28"/>
      <c r="BU169" s="28"/>
      <c r="BV169" s="28"/>
      <c r="BW169" s="28"/>
      <c r="BX169" s="28"/>
      <c r="BY169" s="28"/>
      <c r="BZ169" s="28"/>
      <c r="CA169" s="28"/>
      <c r="CB169" s="28"/>
      <c r="CC169" s="28"/>
      <c r="CD169" s="28"/>
      <c r="CE169" s="28"/>
      <c r="CF169" s="28"/>
      <c r="CG169" s="28"/>
      <c r="CH169" s="28"/>
      <c r="CI169" s="28"/>
      <c r="CJ169" s="28"/>
      <c r="CK169" s="28"/>
      <c r="CL169" s="28"/>
      <c r="CM169" s="28"/>
      <c r="CN169" s="28"/>
      <c r="CO169" s="28"/>
      <c r="CP169" s="28"/>
      <c r="CQ169" s="28"/>
      <c r="CR169" s="28"/>
      <c r="CS169" s="28"/>
      <c r="CT169" s="28"/>
      <c r="CU169" s="28"/>
      <c r="CV169" s="28"/>
      <c r="CW169" s="28"/>
      <c r="CX169" s="28"/>
      <c r="CY169" s="28"/>
      <c r="CZ169" s="28"/>
      <c r="DA169" s="28"/>
      <c r="DB169" s="28"/>
      <c r="DC169" s="28"/>
      <c r="DD169" s="28"/>
      <c r="DE169" s="28"/>
      <c r="DF169" s="28"/>
      <c r="DG169" s="28"/>
      <c r="DH169" s="28"/>
      <c r="DI169" s="28"/>
      <c r="DJ169" s="28"/>
      <c r="DK169" s="28"/>
      <c r="DL169" s="28"/>
      <c r="DM169" s="28"/>
      <c r="DN169" s="28"/>
      <c r="DO169" s="28"/>
      <c r="DP169" s="28"/>
      <c r="DQ169" s="28"/>
      <c r="DR169" s="28"/>
      <c r="DS169" s="28"/>
      <c r="DT169" s="28"/>
      <c r="DU169" s="28"/>
      <c r="DV169" s="28"/>
      <c r="DW169" s="28"/>
      <c r="DX169" s="28"/>
      <c r="DY169" s="28"/>
      <c r="DZ169" s="28"/>
      <c r="EA169" s="28"/>
      <c r="EB169" s="28"/>
      <c r="EC169" s="28"/>
      <c r="ED169" s="28"/>
      <c r="EE169" s="28"/>
      <c r="EF169" s="28"/>
      <c r="EG169" s="28"/>
      <c r="EH169" s="28"/>
      <c r="EI169" s="28"/>
      <c r="EJ169" s="28"/>
      <c r="EK169" s="28"/>
      <c r="EL169" s="28"/>
      <c r="EM169" s="28"/>
      <c r="EN169" s="28"/>
      <c r="EO169" s="28"/>
      <c r="EP169" s="28"/>
      <c r="EQ169" s="28"/>
      <c r="ER169" s="28"/>
      <c r="ES169" s="28"/>
      <c r="ET169" s="28"/>
      <c r="EU169" s="28"/>
      <c r="EV169" s="28"/>
      <c r="EW169" s="28"/>
      <c r="EX169" s="28"/>
      <c r="EY169" s="28"/>
      <c r="EZ169" s="28"/>
    </row>
    <row r="170" spans="1:156" s="199" customFormat="1" ht="30" customHeight="1" x14ac:dyDescent="0.25">
      <c r="A170" s="169" t="s">
        <v>610</v>
      </c>
      <c r="B170" s="129">
        <v>168</v>
      </c>
      <c r="C170" s="167" t="s">
        <v>429</v>
      </c>
      <c r="D170" s="167" t="s">
        <v>411</v>
      </c>
      <c r="E170" s="129" t="s">
        <v>616</v>
      </c>
      <c r="F170" s="124">
        <f t="shared" si="45"/>
        <v>2</v>
      </c>
      <c r="G170" s="196">
        <v>41</v>
      </c>
      <c r="H170" s="196">
        <v>3</v>
      </c>
      <c r="I170" s="224">
        <v>3</v>
      </c>
      <c r="J170" s="138">
        <f t="shared" si="46"/>
        <v>2</v>
      </c>
      <c r="K170" s="142">
        <v>87.3</v>
      </c>
      <c r="L170" s="138">
        <f t="shared" si="47"/>
        <v>3</v>
      </c>
      <c r="M170" s="126">
        <v>2</v>
      </c>
      <c r="N170" s="126">
        <v>2</v>
      </c>
      <c r="O170" s="126">
        <v>1</v>
      </c>
      <c r="P170" s="124">
        <f t="shared" si="48"/>
        <v>5</v>
      </c>
      <c r="Q170" s="80">
        <v>41</v>
      </c>
      <c r="R170" s="80">
        <v>41</v>
      </c>
      <c r="S170" s="139">
        <f t="shared" si="49"/>
        <v>100</v>
      </c>
      <c r="T170" s="138">
        <f t="shared" si="50"/>
        <v>4</v>
      </c>
      <c r="U170" s="196">
        <v>35</v>
      </c>
      <c r="V170" s="196">
        <v>100</v>
      </c>
      <c r="W170" s="124">
        <f t="shared" si="51"/>
        <v>2</v>
      </c>
      <c r="X170" s="91">
        <v>56</v>
      </c>
      <c r="Y170" s="91">
        <v>4</v>
      </c>
      <c r="Z170" s="128">
        <f t="shared" si="52"/>
        <v>18</v>
      </c>
      <c r="AA170" s="128">
        <f t="shared" si="53"/>
        <v>90</v>
      </c>
      <c r="AB170" s="101"/>
      <c r="AC170" s="164"/>
      <c r="AD170" s="165"/>
      <c r="AE170" s="101"/>
      <c r="AF170" s="101"/>
      <c r="AG170" s="101"/>
      <c r="AH170" s="101"/>
      <c r="AI170" s="101"/>
      <c r="AJ170" s="101"/>
      <c r="AK170" s="101"/>
      <c r="AL170" s="101"/>
      <c r="AM170" s="101"/>
      <c r="AN170" s="101"/>
      <c r="AO170" s="101"/>
      <c r="AP170" s="101"/>
      <c r="AQ170" s="101"/>
      <c r="AR170" s="101"/>
      <c r="AS170" s="101"/>
      <c r="AT170" s="101"/>
      <c r="AU170" s="101"/>
      <c r="AV170" s="101"/>
      <c r="AW170" s="101"/>
      <c r="AX170" s="101"/>
      <c r="AY170" s="101"/>
      <c r="AZ170" s="101"/>
      <c r="BA170" s="101"/>
      <c r="BB170" s="101"/>
      <c r="BC170" s="101"/>
      <c r="BD170" s="101"/>
      <c r="BE170" s="101"/>
      <c r="BF170" s="101"/>
      <c r="BG170" s="101"/>
      <c r="BH170" s="101"/>
      <c r="BI170" s="101"/>
      <c r="BJ170" s="101"/>
      <c r="BK170" s="101"/>
      <c r="BL170" s="101"/>
      <c r="BM170" s="101"/>
      <c r="BN170" s="101"/>
      <c r="BO170" s="101"/>
      <c r="BP170" s="101"/>
      <c r="BQ170" s="101"/>
      <c r="BR170" s="101"/>
      <c r="BS170" s="101"/>
      <c r="BT170" s="101"/>
      <c r="BU170" s="101"/>
      <c r="BV170" s="101"/>
      <c r="BW170" s="101"/>
      <c r="BX170" s="101"/>
      <c r="BY170" s="101"/>
      <c r="BZ170" s="101"/>
      <c r="CA170" s="101"/>
      <c r="CB170" s="101"/>
      <c r="CC170" s="101"/>
      <c r="CD170" s="101"/>
      <c r="CE170" s="101"/>
      <c r="CF170" s="101"/>
      <c r="CG170" s="101"/>
      <c r="CH170" s="101"/>
      <c r="CI170" s="101"/>
      <c r="CJ170" s="101"/>
      <c r="CK170" s="101"/>
      <c r="CL170" s="101"/>
      <c r="CM170" s="101"/>
      <c r="CN170" s="101"/>
      <c r="CO170" s="101"/>
      <c r="CP170" s="101"/>
      <c r="CQ170" s="101"/>
      <c r="CR170" s="101"/>
      <c r="CS170" s="101"/>
      <c r="CT170" s="101"/>
      <c r="CU170" s="101"/>
      <c r="CV170" s="101"/>
      <c r="CW170" s="101"/>
      <c r="CX170" s="101"/>
      <c r="CY170" s="101"/>
      <c r="CZ170" s="101"/>
      <c r="DA170" s="101"/>
      <c r="DB170" s="101"/>
      <c r="DC170" s="101"/>
      <c r="DD170" s="101"/>
      <c r="DE170" s="101"/>
      <c r="DF170" s="101"/>
      <c r="DG170" s="101"/>
      <c r="DH170" s="101"/>
      <c r="DI170" s="101"/>
      <c r="DJ170" s="101"/>
      <c r="DK170" s="101"/>
      <c r="DL170" s="101"/>
      <c r="DM170" s="101"/>
      <c r="DN170" s="101"/>
      <c r="DO170" s="101"/>
      <c r="DP170" s="101"/>
      <c r="DQ170" s="101"/>
      <c r="DR170" s="101"/>
      <c r="DS170" s="101"/>
      <c r="DT170" s="101"/>
      <c r="DU170" s="101"/>
      <c r="DV170" s="101"/>
      <c r="DW170" s="101"/>
      <c r="DX170" s="101"/>
      <c r="DY170" s="101"/>
      <c r="DZ170" s="101"/>
      <c r="EA170" s="101"/>
      <c r="EB170" s="101"/>
      <c r="EC170" s="101"/>
      <c r="ED170" s="101"/>
      <c r="EE170" s="101"/>
      <c r="EF170" s="101"/>
      <c r="EG170" s="101"/>
      <c r="EH170" s="101"/>
      <c r="EI170" s="101"/>
      <c r="EJ170" s="101"/>
      <c r="EK170" s="101"/>
      <c r="EL170" s="101"/>
      <c r="EM170" s="101"/>
      <c r="EN170" s="101"/>
      <c r="EO170" s="101"/>
      <c r="EP170" s="101"/>
      <c r="EQ170" s="101"/>
      <c r="ER170" s="101"/>
      <c r="ES170" s="101"/>
      <c r="ET170" s="101"/>
      <c r="EU170" s="101"/>
      <c r="EV170" s="101"/>
      <c r="EW170" s="101"/>
      <c r="EX170" s="101"/>
      <c r="EY170" s="101"/>
      <c r="EZ170" s="101"/>
    </row>
    <row r="171" spans="1:156" s="199" customFormat="1" ht="30" customHeight="1" x14ac:dyDescent="0.25">
      <c r="A171" s="169" t="s">
        <v>611</v>
      </c>
      <c r="B171" s="129">
        <v>169</v>
      </c>
      <c r="C171" s="167" t="s">
        <v>186</v>
      </c>
      <c r="D171" s="167" t="s">
        <v>234</v>
      </c>
      <c r="E171" s="195" t="s">
        <v>616</v>
      </c>
      <c r="F171" s="124">
        <f t="shared" si="45"/>
        <v>2</v>
      </c>
      <c r="G171" s="196">
        <v>74</v>
      </c>
      <c r="H171" s="196">
        <v>5</v>
      </c>
      <c r="I171" s="218">
        <v>4</v>
      </c>
      <c r="J171" s="138">
        <f t="shared" si="46"/>
        <v>0</v>
      </c>
      <c r="K171" s="142">
        <v>96.8</v>
      </c>
      <c r="L171" s="138">
        <f t="shared" si="47"/>
        <v>4</v>
      </c>
      <c r="M171" s="213">
        <v>2</v>
      </c>
      <c r="N171" s="213">
        <v>2</v>
      </c>
      <c r="O171" s="213">
        <v>2</v>
      </c>
      <c r="P171" s="124">
        <f t="shared" si="48"/>
        <v>6</v>
      </c>
      <c r="Q171" s="198">
        <v>71</v>
      </c>
      <c r="R171" s="198">
        <v>70</v>
      </c>
      <c r="S171" s="139">
        <f t="shared" si="49"/>
        <v>99</v>
      </c>
      <c r="T171" s="138">
        <f t="shared" si="50"/>
        <v>4</v>
      </c>
      <c r="U171" s="198">
        <v>82</v>
      </c>
      <c r="V171" s="198">
        <v>100</v>
      </c>
      <c r="W171" s="124">
        <f t="shared" si="51"/>
        <v>2</v>
      </c>
      <c r="X171" s="198">
        <v>279</v>
      </c>
      <c r="Y171" s="198">
        <v>1</v>
      </c>
      <c r="Z171" s="128">
        <f t="shared" si="52"/>
        <v>18</v>
      </c>
      <c r="AA171" s="128">
        <f t="shared" si="53"/>
        <v>90</v>
      </c>
      <c r="AB171" s="101"/>
      <c r="AC171" s="101"/>
      <c r="AD171" s="101"/>
      <c r="AE171" s="101"/>
      <c r="AF171" s="101"/>
      <c r="AG171" s="101"/>
      <c r="AH171" s="101"/>
      <c r="AI171" s="101"/>
      <c r="AJ171" s="101"/>
      <c r="AK171" s="101"/>
      <c r="AL171" s="101"/>
      <c r="AM171" s="101"/>
      <c r="AN171" s="101"/>
      <c r="AO171" s="101"/>
      <c r="AP171" s="101"/>
      <c r="AQ171" s="101"/>
      <c r="AR171" s="101"/>
      <c r="AS171" s="101"/>
      <c r="AT171" s="101"/>
      <c r="AU171" s="101"/>
      <c r="AV171" s="101"/>
      <c r="AW171" s="101"/>
      <c r="AX171" s="101"/>
      <c r="AY171" s="101"/>
      <c r="AZ171" s="101"/>
      <c r="BA171" s="101"/>
      <c r="BB171" s="101"/>
      <c r="BC171" s="101"/>
      <c r="BD171" s="101"/>
      <c r="BE171" s="101"/>
      <c r="BF171" s="101"/>
      <c r="BG171" s="101"/>
      <c r="BH171" s="101"/>
      <c r="BI171" s="101"/>
      <c r="BJ171" s="101"/>
      <c r="BK171" s="101"/>
      <c r="BL171" s="101"/>
      <c r="BM171" s="101"/>
      <c r="BN171" s="101"/>
      <c r="BO171" s="101"/>
      <c r="BP171" s="101"/>
      <c r="BQ171" s="101"/>
      <c r="BR171" s="101"/>
      <c r="BS171" s="101"/>
      <c r="BT171" s="101"/>
      <c r="BU171" s="101"/>
      <c r="BV171" s="101"/>
      <c r="BW171" s="101"/>
      <c r="BX171" s="101"/>
      <c r="BY171" s="101"/>
      <c r="BZ171" s="101"/>
      <c r="CA171" s="101"/>
      <c r="CB171" s="101"/>
      <c r="CC171" s="101"/>
      <c r="CD171" s="101"/>
      <c r="CE171" s="101"/>
      <c r="CF171" s="101"/>
      <c r="CG171" s="101"/>
      <c r="CH171" s="101"/>
      <c r="CI171" s="101"/>
      <c r="CJ171" s="101"/>
      <c r="CK171" s="101"/>
      <c r="CL171" s="101"/>
      <c r="CM171" s="101"/>
      <c r="CN171" s="101"/>
      <c r="CO171" s="101"/>
      <c r="CP171" s="101"/>
      <c r="CQ171" s="101"/>
      <c r="CR171" s="101"/>
      <c r="CS171" s="101"/>
      <c r="CT171" s="101"/>
      <c r="CU171" s="101"/>
      <c r="CV171" s="101"/>
      <c r="CW171" s="101"/>
      <c r="CX171" s="101"/>
      <c r="CY171" s="101"/>
      <c r="CZ171" s="101"/>
      <c r="DA171" s="101"/>
      <c r="DB171" s="101"/>
      <c r="DC171" s="101"/>
      <c r="DD171" s="101"/>
      <c r="DE171" s="101"/>
      <c r="DF171" s="101"/>
      <c r="DG171" s="101"/>
      <c r="DH171" s="101"/>
      <c r="DI171" s="101"/>
      <c r="DJ171" s="101"/>
      <c r="DK171" s="101"/>
      <c r="DL171" s="101"/>
      <c r="DM171" s="101"/>
      <c r="DN171" s="101"/>
      <c r="DO171" s="101"/>
      <c r="DP171" s="101"/>
      <c r="DQ171" s="101"/>
      <c r="DR171" s="101"/>
      <c r="DS171" s="101"/>
      <c r="DT171" s="101"/>
      <c r="DU171" s="101"/>
      <c r="DV171" s="101"/>
      <c r="DW171" s="101"/>
      <c r="DX171" s="101"/>
      <c r="DY171" s="101"/>
      <c r="DZ171" s="101"/>
      <c r="EA171" s="101"/>
      <c r="EB171" s="101"/>
      <c r="EC171" s="101"/>
      <c r="ED171" s="101"/>
      <c r="EE171" s="101"/>
      <c r="EF171" s="101"/>
      <c r="EG171" s="101"/>
      <c r="EH171" s="101"/>
      <c r="EI171" s="101"/>
      <c r="EJ171" s="101"/>
      <c r="EK171" s="101"/>
      <c r="EL171" s="101"/>
      <c r="EM171" s="101"/>
      <c r="EN171" s="101"/>
      <c r="EO171" s="101"/>
      <c r="EP171" s="101"/>
      <c r="EQ171" s="101"/>
      <c r="ER171" s="101"/>
      <c r="ES171" s="101"/>
      <c r="ET171" s="101"/>
      <c r="EU171" s="101"/>
      <c r="EV171" s="101"/>
      <c r="EW171" s="101"/>
      <c r="EX171" s="101"/>
      <c r="EY171" s="101"/>
      <c r="EZ171" s="101"/>
    </row>
    <row r="172" spans="1:156" s="199" customFormat="1" ht="30" customHeight="1" x14ac:dyDescent="0.25">
      <c r="A172" s="166" t="s">
        <v>612</v>
      </c>
      <c r="B172" s="129">
        <v>170</v>
      </c>
      <c r="C172" s="167" t="s">
        <v>146</v>
      </c>
      <c r="D172" s="167" t="s">
        <v>341</v>
      </c>
      <c r="E172" s="195" t="s">
        <v>616</v>
      </c>
      <c r="F172" s="124">
        <f t="shared" si="45"/>
        <v>2</v>
      </c>
      <c r="G172" s="196">
        <v>63</v>
      </c>
      <c r="H172" s="196">
        <v>3</v>
      </c>
      <c r="I172" s="218">
        <v>3</v>
      </c>
      <c r="J172" s="138">
        <f t="shared" si="46"/>
        <v>2</v>
      </c>
      <c r="K172" s="142">
        <v>95.2</v>
      </c>
      <c r="L172" s="124">
        <f t="shared" si="47"/>
        <v>4</v>
      </c>
      <c r="M172" s="197">
        <v>0</v>
      </c>
      <c r="N172" s="197">
        <v>2</v>
      </c>
      <c r="O172" s="197">
        <v>2</v>
      </c>
      <c r="P172" s="124">
        <f t="shared" si="48"/>
        <v>4</v>
      </c>
      <c r="Q172" s="80">
        <v>62</v>
      </c>
      <c r="R172" s="80">
        <v>61</v>
      </c>
      <c r="S172" s="140">
        <f t="shared" si="49"/>
        <v>98</v>
      </c>
      <c r="T172" s="124">
        <f t="shared" si="50"/>
        <v>4</v>
      </c>
      <c r="U172" s="196">
        <v>59</v>
      </c>
      <c r="V172" s="196">
        <v>100</v>
      </c>
      <c r="W172" s="124">
        <f t="shared" si="51"/>
        <v>2</v>
      </c>
      <c r="X172" s="198">
        <v>84</v>
      </c>
      <c r="Y172" s="198">
        <v>1</v>
      </c>
      <c r="Z172" s="128">
        <f t="shared" si="52"/>
        <v>18</v>
      </c>
      <c r="AA172" s="128">
        <f t="shared" si="53"/>
        <v>90</v>
      </c>
      <c r="AB172"/>
      <c r="AC172"/>
      <c r="AD172"/>
      <c r="AE172"/>
      <c r="AF172"/>
      <c r="AG172"/>
      <c r="AH172"/>
      <c r="AI172"/>
      <c r="AJ172"/>
      <c r="AK172"/>
      <c r="AL172"/>
      <c r="AM172"/>
      <c r="AN172"/>
      <c r="AO172"/>
      <c r="AP172"/>
      <c r="AQ172"/>
      <c r="AR172"/>
      <c r="AS172"/>
      <c r="AT172"/>
      <c r="AU172"/>
      <c r="AV172"/>
      <c r="AW172"/>
      <c r="AX172"/>
      <c r="AY172"/>
      <c r="AZ172"/>
      <c r="BA172"/>
      <c r="BB172"/>
      <c r="BC172"/>
      <c r="BD172"/>
      <c r="BE172"/>
      <c r="BF172"/>
      <c r="BG172"/>
      <c r="BH172"/>
      <c r="BI172"/>
      <c r="BJ172"/>
      <c r="BK172"/>
      <c r="BL172"/>
      <c r="BM172"/>
      <c r="BN172"/>
      <c r="BO172"/>
      <c r="BP172"/>
      <c r="BQ172"/>
      <c r="BR172"/>
      <c r="BS172"/>
      <c r="BT172"/>
      <c r="BU172"/>
      <c r="BV172"/>
      <c r="BW172"/>
      <c r="BX172"/>
      <c r="BY172"/>
      <c r="BZ172"/>
      <c r="CA172"/>
      <c r="CB172"/>
      <c r="CC172"/>
      <c r="CD172"/>
      <c r="CE172"/>
      <c r="CF172"/>
      <c r="CG172"/>
      <c r="CH172"/>
      <c r="CI172"/>
      <c r="CJ172"/>
      <c r="CK172"/>
      <c r="CL172"/>
      <c r="CM172"/>
      <c r="CN172"/>
      <c r="CO172"/>
      <c r="CP172"/>
      <c r="CQ172"/>
      <c r="CR172"/>
      <c r="CS172"/>
      <c r="CT172"/>
      <c r="CU172"/>
      <c r="CV172"/>
      <c r="CW172"/>
      <c r="CX172"/>
      <c r="CY172"/>
      <c r="CZ172"/>
      <c r="DA172"/>
      <c r="DB172"/>
      <c r="DC172"/>
      <c r="DD172"/>
      <c r="DE172"/>
      <c r="DF172"/>
      <c r="DG172"/>
      <c r="DH172"/>
      <c r="DI172"/>
      <c r="DJ172"/>
      <c r="DK172"/>
      <c r="DL172"/>
      <c r="DM172"/>
      <c r="DN172"/>
      <c r="DO172"/>
      <c r="DP172"/>
      <c r="DQ172"/>
      <c r="DR172"/>
      <c r="DS172"/>
      <c r="DT172"/>
      <c r="DU172"/>
      <c r="DV172"/>
      <c r="DW172"/>
      <c r="DX172"/>
      <c r="DY172"/>
      <c r="DZ172"/>
      <c r="EA172"/>
      <c r="EB172"/>
      <c r="EC172"/>
      <c r="ED172"/>
      <c r="EE172"/>
      <c r="EF172"/>
      <c r="EG172"/>
      <c r="EH172"/>
      <c r="EI172"/>
      <c r="EJ172"/>
      <c r="EK172"/>
      <c r="EL172"/>
      <c r="EM172"/>
      <c r="EN172"/>
      <c r="EO172"/>
      <c r="EP172"/>
      <c r="EQ172"/>
      <c r="ER172"/>
      <c r="ES172"/>
      <c r="ET172"/>
      <c r="EU172"/>
      <c r="EV172"/>
      <c r="EW172"/>
      <c r="EX172"/>
      <c r="EY172"/>
      <c r="EZ172"/>
    </row>
    <row r="173" spans="1:156" s="199" customFormat="1" ht="30" customHeight="1" x14ac:dyDescent="0.25">
      <c r="A173" s="169" t="s">
        <v>613</v>
      </c>
      <c r="B173" s="129">
        <v>171</v>
      </c>
      <c r="C173" s="167" t="s">
        <v>194</v>
      </c>
      <c r="D173" s="167" t="s">
        <v>352</v>
      </c>
      <c r="E173" s="195" t="s">
        <v>616</v>
      </c>
      <c r="F173" s="124">
        <f t="shared" si="45"/>
        <v>2</v>
      </c>
      <c r="G173" s="212">
        <v>22</v>
      </c>
      <c r="H173" s="212">
        <v>2</v>
      </c>
      <c r="I173" s="220">
        <v>3</v>
      </c>
      <c r="J173" s="138">
        <f t="shared" si="46"/>
        <v>0</v>
      </c>
      <c r="K173" s="132">
        <v>98.4</v>
      </c>
      <c r="L173" s="138">
        <f t="shared" si="47"/>
        <v>4</v>
      </c>
      <c r="M173" s="197">
        <v>2</v>
      </c>
      <c r="N173" s="197">
        <v>2</v>
      </c>
      <c r="O173" s="197">
        <v>2</v>
      </c>
      <c r="P173" s="124">
        <f t="shared" si="48"/>
        <v>6</v>
      </c>
      <c r="Q173" s="80">
        <v>22</v>
      </c>
      <c r="R173" s="80">
        <v>22</v>
      </c>
      <c r="S173" s="139">
        <f t="shared" si="49"/>
        <v>100</v>
      </c>
      <c r="T173" s="138">
        <f t="shared" si="50"/>
        <v>4</v>
      </c>
      <c r="U173" s="212">
        <v>29</v>
      </c>
      <c r="V173" s="212">
        <v>100</v>
      </c>
      <c r="W173" s="124">
        <f t="shared" si="51"/>
        <v>2</v>
      </c>
      <c r="X173" s="198">
        <v>51</v>
      </c>
      <c r="Y173" s="198">
        <v>3</v>
      </c>
      <c r="Z173" s="128">
        <f t="shared" si="52"/>
        <v>18</v>
      </c>
      <c r="AA173" s="128">
        <f t="shared" si="53"/>
        <v>90</v>
      </c>
      <c r="AB173" s="101"/>
      <c r="AC173" s="101"/>
      <c r="AD173" s="101"/>
      <c r="AE173" s="101"/>
      <c r="AF173" s="101"/>
      <c r="AG173" s="101"/>
      <c r="AH173" s="101"/>
      <c r="AI173" s="101"/>
      <c r="AJ173" s="101"/>
      <c r="AK173" s="101"/>
      <c r="AL173" s="101"/>
      <c r="AM173" s="101"/>
      <c r="AN173" s="101"/>
      <c r="AO173" s="101"/>
      <c r="AP173" s="101"/>
      <c r="AQ173" s="101"/>
      <c r="AR173" s="101"/>
      <c r="AS173" s="101"/>
      <c r="AT173" s="101"/>
      <c r="AU173" s="101"/>
      <c r="AV173" s="101"/>
      <c r="AW173" s="101"/>
      <c r="AX173" s="101"/>
      <c r="AY173" s="101"/>
      <c r="AZ173" s="101"/>
      <c r="BA173" s="101"/>
      <c r="BB173" s="101"/>
      <c r="BC173" s="101"/>
      <c r="BD173" s="101"/>
      <c r="BE173" s="101"/>
      <c r="BF173" s="101"/>
      <c r="BG173" s="101"/>
      <c r="BH173" s="101"/>
      <c r="BI173" s="101"/>
      <c r="BJ173" s="101"/>
      <c r="BK173" s="101"/>
      <c r="BL173" s="101"/>
      <c r="BM173" s="101"/>
      <c r="BN173" s="101"/>
      <c r="BO173" s="101"/>
      <c r="BP173" s="101"/>
      <c r="BQ173" s="101"/>
      <c r="BR173" s="101"/>
      <c r="BS173" s="101"/>
      <c r="BT173" s="101"/>
      <c r="BU173" s="101"/>
      <c r="BV173" s="101"/>
      <c r="BW173" s="101"/>
      <c r="BX173" s="101"/>
      <c r="BY173" s="101"/>
      <c r="BZ173" s="101"/>
      <c r="CA173" s="101"/>
      <c r="CB173" s="101"/>
      <c r="CC173" s="101"/>
      <c r="CD173" s="101"/>
      <c r="CE173" s="101"/>
      <c r="CF173" s="101"/>
      <c r="CG173" s="101"/>
      <c r="CH173" s="101"/>
      <c r="CI173" s="101"/>
      <c r="CJ173" s="101"/>
      <c r="CK173" s="101"/>
      <c r="CL173" s="101"/>
      <c r="CM173" s="101"/>
      <c r="CN173" s="101"/>
      <c r="CO173" s="101"/>
      <c r="CP173" s="101"/>
      <c r="CQ173" s="101"/>
      <c r="CR173" s="101"/>
      <c r="CS173" s="101"/>
      <c r="CT173" s="101"/>
      <c r="CU173" s="101"/>
      <c r="CV173" s="101"/>
      <c r="CW173" s="101"/>
      <c r="CX173" s="101"/>
      <c r="CY173" s="101"/>
      <c r="CZ173" s="101"/>
      <c r="DA173" s="101"/>
      <c r="DB173" s="101"/>
      <c r="DC173" s="101"/>
      <c r="DD173" s="101"/>
      <c r="DE173" s="101"/>
      <c r="DF173" s="101"/>
      <c r="DG173" s="101"/>
      <c r="DH173" s="101"/>
      <c r="DI173" s="101"/>
      <c r="DJ173" s="101"/>
      <c r="DK173" s="101"/>
      <c r="DL173" s="101"/>
      <c r="DM173" s="101"/>
      <c r="DN173" s="101"/>
      <c r="DO173" s="101"/>
      <c r="DP173" s="101"/>
      <c r="DQ173" s="101"/>
      <c r="DR173" s="101"/>
      <c r="DS173" s="101"/>
      <c r="DT173" s="101"/>
      <c r="DU173" s="101"/>
      <c r="DV173" s="101"/>
      <c r="DW173" s="101"/>
      <c r="DX173" s="101"/>
      <c r="DY173" s="101"/>
      <c r="DZ173" s="101"/>
      <c r="EA173" s="101"/>
      <c r="EB173" s="101"/>
      <c r="EC173" s="101"/>
      <c r="ED173" s="101"/>
      <c r="EE173" s="101"/>
      <c r="EF173" s="101"/>
      <c r="EG173" s="101"/>
      <c r="EH173" s="101"/>
      <c r="EI173" s="101"/>
      <c r="EJ173" s="101"/>
      <c r="EK173" s="101"/>
      <c r="EL173" s="101"/>
      <c r="EM173" s="101"/>
      <c r="EN173" s="101"/>
      <c r="EO173" s="101"/>
      <c r="EP173" s="101"/>
      <c r="EQ173" s="101"/>
      <c r="ER173" s="101"/>
      <c r="ES173" s="101"/>
      <c r="ET173" s="101"/>
      <c r="EU173" s="101"/>
      <c r="EV173" s="101"/>
      <c r="EW173" s="101"/>
      <c r="EX173" s="101"/>
      <c r="EY173" s="101"/>
      <c r="EZ173" s="101"/>
    </row>
    <row r="174" spans="1:156" s="199" customFormat="1" ht="30" customHeight="1" x14ac:dyDescent="0.25">
      <c r="A174" s="169" t="s">
        <v>613</v>
      </c>
      <c r="B174" s="129">
        <v>172</v>
      </c>
      <c r="C174" s="167" t="s">
        <v>197</v>
      </c>
      <c r="D174" s="167" t="s">
        <v>349</v>
      </c>
      <c r="E174" s="195" t="s">
        <v>616</v>
      </c>
      <c r="F174" s="124">
        <f t="shared" si="45"/>
        <v>2</v>
      </c>
      <c r="G174" s="212">
        <v>45</v>
      </c>
      <c r="H174" s="212">
        <v>3</v>
      </c>
      <c r="I174" s="220">
        <v>3</v>
      </c>
      <c r="J174" s="138">
        <f t="shared" si="46"/>
        <v>2</v>
      </c>
      <c r="K174" s="132">
        <v>96.8</v>
      </c>
      <c r="L174" s="138">
        <f t="shared" si="47"/>
        <v>4</v>
      </c>
      <c r="M174" s="197">
        <v>2</v>
      </c>
      <c r="N174" s="197">
        <v>2</v>
      </c>
      <c r="O174" s="197">
        <v>2</v>
      </c>
      <c r="P174" s="124">
        <f t="shared" si="48"/>
        <v>6</v>
      </c>
      <c r="Q174" s="80">
        <v>44</v>
      </c>
      <c r="R174" s="80">
        <v>23</v>
      </c>
      <c r="S174" s="139">
        <f t="shared" si="49"/>
        <v>52</v>
      </c>
      <c r="T174" s="138">
        <f t="shared" si="50"/>
        <v>2</v>
      </c>
      <c r="U174" s="212">
        <v>42</v>
      </c>
      <c r="V174" s="212">
        <v>100</v>
      </c>
      <c r="W174" s="124">
        <f t="shared" si="51"/>
        <v>2</v>
      </c>
      <c r="X174" s="198">
        <v>211</v>
      </c>
      <c r="Y174" s="198">
        <v>13</v>
      </c>
      <c r="Z174" s="128">
        <f t="shared" si="52"/>
        <v>18</v>
      </c>
      <c r="AA174" s="128">
        <f t="shared" si="53"/>
        <v>90</v>
      </c>
      <c r="AB174" s="101"/>
      <c r="AC174" s="101"/>
      <c r="AD174" s="101"/>
      <c r="AE174" s="101"/>
      <c r="AF174" s="101"/>
      <c r="AG174" s="101"/>
      <c r="AH174" s="101"/>
      <c r="AI174" s="101"/>
      <c r="AJ174" s="101"/>
      <c r="AK174" s="101"/>
      <c r="AL174" s="101"/>
      <c r="AM174" s="101"/>
      <c r="AN174" s="101"/>
      <c r="AO174" s="101"/>
      <c r="AP174" s="101"/>
      <c r="AQ174" s="101"/>
      <c r="AR174" s="101"/>
      <c r="AS174" s="101"/>
      <c r="AT174" s="101"/>
      <c r="AU174" s="101"/>
      <c r="AV174" s="101"/>
      <c r="AW174" s="101"/>
      <c r="AX174" s="101"/>
      <c r="AY174" s="101"/>
      <c r="AZ174" s="101"/>
      <c r="BA174" s="101"/>
      <c r="BB174" s="101"/>
      <c r="BC174" s="101"/>
      <c r="BD174" s="101"/>
      <c r="BE174" s="101"/>
      <c r="BF174" s="101"/>
      <c r="BG174" s="101"/>
      <c r="BH174" s="101"/>
      <c r="BI174" s="101"/>
      <c r="BJ174" s="101"/>
      <c r="BK174" s="101"/>
      <c r="BL174" s="101"/>
      <c r="BM174" s="101"/>
      <c r="BN174" s="101"/>
      <c r="BO174" s="101"/>
      <c r="BP174" s="101"/>
      <c r="BQ174" s="101"/>
      <c r="BR174" s="101"/>
      <c r="BS174" s="101"/>
      <c r="BT174" s="101"/>
      <c r="BU174" s="101"/>
      <c r="BV174" s="101"/>
      <c r="BW174" s="101"/>
      <c r="BX174" s="101"/>
      <c r="BY174" s="101"/>
      <c r="BZ174" s="101"/>
      <c r="CA174" s="101"/>
      <c r="CB174" s="101"/>
      <c r="CC174" s="101"/>
      <c r="CD174" s="101"/>
      <c r="CE174" s="101"/>
      <c r="CF174" s="101"/>
      <c r="CG174" s="101"/>
      <c r="CH174" s="101"/>
      <c r="CI174" s="101"/>
      <c r="CJ174" s="101"/>
      <c r="CK174" s="101"/>
      <c r="CL174" s="101"/>
      <c r="CM174" s="101"/>
      <c r="CN174" s="101"/>
      <c r="CO174" s="101"/>
      <c r="CP174" s="101"/>
      <c r="CQ174" s="101"/>
      <c r="CR174" s="101"/>
      <c r="CS174" s="101"/>
      <c r="CT174" s="101"/>
      <c r="CU174" s="101"/>
      <c r="CV174" s="101"/>
      <c r="CW174" s="101"/>
      <c r="CX174" s="101"/>
      <c r="CY174" s="101"/>
      <c r="CZ174" s="101"/>
      <c r="DA174" s="101"/>
      <c r="DB174" s="101"/>
      <c r="DC174" s="101"/>
      <c r="DD174" s="101"/>
      <c r="DE174" s="101"/>
      <c r="DF174" s="101"/>
      <c r="DG174" s="101"/>
      <c r="DH174" s="101"/>
      <c r="DI174" s="101"/>
      <c r="DJ174" s="101"/>
      <c r="DK174" s="101"/>
      <c r="DL174" s="101"/>
      <c r="DM174" s="101"/>
      <c r="DN174" s="101"/>
      <c r="DO174" s="101"/>
      <c r="DP174" s="101"/>
      <c r="DQ174" s="101"/>
      <c r="DR174" s="101"/>
      <c r="DS174" s="101"/>
      <c r="DT174" s="101"/>
      <c r="DU174" s="101"/>
      <c r="DV174" s="101"/>
      <c r="DW174" s="101"/>
      <c r="DX174" s="101"/>
      <c r="DY174" s="101"/>
      <c r="DZ174" s="101"/>
      <c r="EA174" s="101"/>
      <c r="EB174" s="101"/>
      <c r="EC174" s="101"/>
      <c r="ED174" s="101"/>
      <c r="EE174" s="101"/>
      <c r="EF174" s="101"/>
      <c r="EG174" s="101"/>
      <c r="EH174" s="101"/>
      <c r="EI174" s="101"/>
      <c r="EJ174" s="101"/>
      <c r="EK174" s="101"/>
      <c r="EL174" s="101"/>
      <c r="EM174" s="101"/>
      <c r="EN174" s="101"/>
      <c r="EO174" s="101"/>
      <c r="EP174" s="101"/>
      <c r="EQ174" s="101"/>
      <c r="ER174" s="101"/>
      <c r="ES174" s="101"/>
      <c r="ET174" s="101"/>
      <c r="EU174" s="101"/>
      <c r="EV174" s="101"/>
      <c r="EW174" s="101"/>
      <c r="EX174" s="101"/>
      <c r="EY174" s="101"/>
      <c r="EZ174" s="101"/>
    </row>
    <row r="175" spans="1:156" s="199" customFormat="1" ht="30" customHeight="1" x14ac:dyDescent="0.25">
      <c r="A175" s="146" t="s">
        <v>34</v>
      </c>
      <c r="B175" s="129">
        <v>173</v>
      </c>
      <c r="C175" s="167" t="s">
        <v>201</v>
      </c>
      <c r="D175" s="167" t="s">
        <v>393</v>
      </c>
      <c r="E175" s="195" t="s">
        <v>616</v>
      </c>
      <c r="F175" s="138">
        <f t="shared" si="45"/>
        <v>2</v>
      </c>
      <c r="G175" s="196">
        <v>153</v>
      </c>
      <c r="H175" s="196">
        <v>6</v>
      </c>
      <c r="I175" s="147">
        <v>6</v>
      </c>
      <c r="J175" s="138">
        <f t="shared" si="46"/>
        <v>2</v>
      </c>
      <c r="K175" s="125">
        <v>90.476190476190482</v>
      </c>
      <c r="L175" s="138">
        <f t="shared" si="47"/>
        <v>4</v>
      </c>
      <c r="M175" s="197">
        <v>2</v>
      </c>
      <c r="N175" s="197">
        <v>2</v>
      </c>
      <c r="O175" s="197">
        <v>0</v>
      </c>
      <c r="P175" s="124">
        <f t="shared" si="48"/>
        <v>4</v>
      </c>
      <c r="Q175" s="80">
        <v>153</v>
      </c>
      <c r="R175" s="80">
        <v>152</v>
      </c>
      <c r="S175" s="140">
        <f t="shared" si="49"/>
        <v>99</v>
      </c>
      <c r="T175" s="138">
        <f t="shared" si="50"/>
        <v>4</v>
      </c>
      <c r="U175" s="196">
        <v>151</v>
      </c>
      <c r="V175" s="196">
        <v>100</v>
      </c>
      <c r="W175" s="124">
        <f t="shared" si="51"/>
        <v>2</v>
      </c>
      <c r="X175" s="198">
        <v>20</v>
      </c>
      <c r="Y175" s="198">
        <v>20</v>
      </c>
      <c r="Z175" s="128">
        <f t="shared" si="52"/>
        <v>18</v>
      </c>
      <c r="AA175" s="128">
        <f t="shared" si="53"/>
        <v>90</v>
      </c>
    </row>
    <row r="176" spans="1:156" s="199" customFormat="1" ht="30" customHeight="1" x14ac:dyDescent="0.25">
      <c r="A176" s="146" t="s">
        <v>34</v>
      </c>
      <c r="B176" s="129">
        <v>174</v>
      </c>
      <c r="C176" s="167" t="s">
        <v>554</v>
      </c>
      <c r="D176" s="167" t="s">
        <v>402</v>
      </c>
      <c r="E176" s="195" t="s">
        <v>616</v>
      </c>
      <c r="F176" s="138">
        <f t="shared" si="45"/>
        <v>2</v>
      </c>
      <c r="G176" s="196">
        <v>285</v>
      </c>
      <c r="H176" s="196">
        <v>12</v>
      </c>
      <c r="I176" s="147">
        <v>12</v>
      </c>
      <c r="J176" s="138">
        <f t="shared" si="46"/>
        <v>2</v>
      </c>
      <c r="K176" s="125">
        <v>90.476190476190482</v>
      </c>
      <c r="L176" s="138">
        <f t="shared" si="47"/>
        <v>4</v>
      </c>
      <c r="M176" s="197">
        <v>2</v>
      </c>
      <c r="N176" s="197">
        <v>1</v>
      </c>
      <c r="O176" s="197">
        <v>1</v>
      </c>
      <c r="P176" s="124">
        <f t="shared" si="48"/>
        <v>4</v>
      </c>
      <c r="Q176" s="80">
        <v>275</v>
      </c>
      <c r="R176" s="80">
        <v>259</v>
      </c>
      <c r="S176" s="140">
        <f t="shared" si="49"/>
        <v>94</v>
      </c>
      <c r="T176" s="138">
        <f t="shared" si="50"/>
        <v>4</v>
      </c>
      <c r="U176" s="196">
        <v>317</v>
      </c>
      <c r="V176" s="196">
        <v>100</v>
      </c>
      <c r="W176" s="124">
        <f t="shared" si="51"/>
        <v>2</v>
      </c>
      <c r="X176" s="198">
        <v>185</v>
      </c>
      <c r="Y176" s="198">
        <v>132</v>
      </c>
      <c r="Z176" s="128">
        <f t="shared" si="52"/>
        <v>18</v>
      </c>
      <c r="AA176" s="128">
        <f t="shared" si="53"/>
        <v>90</v>
      </c>
    </row>
    <row r="177" spans="1:156" s="78" customFormat="1" ht="30" customHeight="1" x14ac:dyDescent="0.25">
      <c r="A177" s="146" t="s">
        <v>34</v>
      </c>
      <c r="B177" s="129">
        <v>175</v>
      </c>
      <c r="C177" s="167" t="s">
        <v>548</v>
      </c>
      <c r="D177" s="167" t="s">
        <v>395</v>
      </c>
      <c r="E177" s="195" t="s">
        <v>616</v>
      </c>
      <c r="F177" s="138">
        <f t="shared" si="45"/>
        <v>2</v>
      </c>
      <c r="G177" s="196">
        <v>254</v>
      </c>
      <c r="H177" s="196">
        <v>13</v>
      </c>
      <c r="I177" s="147">
        <v>13</v>
      </c>
      <c r="J177" s="138">
        <f t="shared" si="46"/>
        <v>2</v>
      </c>
      <c r="K177" s="125">
        <v>93.650793650793645</v>
      </c>
      <c r="L177" s="138">
        <f t="shared" si="47"/>
        <v>4</v>
      </c>
      <c r="M177" s="197">
        <v>2</v>
      </c>
      <c r="N177" s="197">
        <v>2</v>
      </c>
      <c r="O177" s="197">
        <v>2</v>
      </c>
      <c r="P177" s="124">
        <f t="shared" si="48"/>
        <v>6</v>
      </c>
      <c r="Q177" s="80">
        <v>252</v>
      </c>
      <c r="R177" s="80">
        <v>146</v>
      </c>
      <c r="S177" s="140">
        <f t="shared" si="49"/>
        <v>58</v>
      </c>
      <c r="T177" s="138">
        <f t="shared" si="50"/>
        <v>2</v>
      </c>
      <c r="U177" s="196">
        <v>346</v>
      </c>
      <c r="V177" s="196">
        <v>100</v>
      </c>
      <c r="W177" s="124">
        <f t="shared" si="51"/>
        <v>2</v>
      </c>
      <c r="X177" s="198">
        <v>65</v>
      </c>
      <c r="Y177" s="198">
        <v>41</v>
      </c>
      <c r="Z177" s="128">
        <f t="shared" si="52"/>
        <v>18</v>
      </c>
      <c r="AA177" s="128">
        <f t="shared" si="53"/>
        <v>90</v>
      </c>
      <c r="AD177" s="199"/>
    </row>
    <row r="178" spans="1:156" s="199" customFormat="1" ht="30" customHeight="1" x14ac:dyDescent="0.25">
      <c r="A178" s="146" t="s">
        <v>34</v>
      </c>
      <c r="B178" s="129">
        <v>176</v>
      </c>
      <c r="C178" s="167" t="s">
        <v>204</v>
      </c>
      <c r="D178" s="167" t="s">
        <v>373</v>
      </c>
      <c r="E178" s="195" t="s">
        <v>616</v>
      </c>
      <c r="F178" s="138">
        <f t="shared" si="45"/>
        <v>2</v>
      </c>
      <c r="G178" s="196">
        <v>270</v>
      </c>
      <c r="H178" s="196">
        <v>13</v>
      </c>
      <c r="I178" s="147">
        <v>13</v>
      </c>
      <c r="J178" s="138">
        <f t="shared" si="46"/>
        <v>2</v>
      </c>
      <c r="K178" s="125">
        <v>98.412698412698404</v>
      </c>
      <c r="L178" s="138">
        <f t="shared" si="47"/>
        <v>4</v>
      </c>
      <c r="M178" s="197">
        <v>2</v>
      </c>
      <c r="N178" s="197">
        <v>2</v>
      </c>
      <c r="O178" s="197">
        <v>0</v>
      </c>
      <c r="P178" s="124">
        <f t="shared" si="48"/>
        <v>4</v>
      </c>
      <c r="Q178" s="80">
        <v>258</v>
      </c>
      <c r="R178" s="80">
        <v>257</v>
      </c>
      <c r="S178" s="140">
        <f t="shared" si="49"/>
        <v>100</v>
      </c>
      <c r="T178" s="138">
        <f t="shared" si="50"/>
        <v>4</v>
      </c>
      <c r="U178" s="196">
        <v>272</v>
      </c>
      <c r="V178" s="196">
        <v>100</v>
      </c>
      <c r="W178" s="124">
        <f t="shared" si="51"/>
        <v>2</v>
      </c>
      <c r="X178" s="198">
        <v>158</v>
      </c>
      <c r="Y178" s="198">
        <v>9</v>
      </c>
      <c r="Z178" s="128">
        <f t="shared" si="52"/>
        <v>18</v>
      </c>
      <c r="AA178" s="128">
        <f t="shared" si="53"/>
        <v>90</v>
      </c>
      <c r="AB178" s="78"/>
      <c r="AC178" s="78"/>
      <c r="AE178" s="78"/>
      <c r="AF178" s="78"/>
      <c r="AG178" s="78"/>
      <c r="AH178" s="78"/>
      <c r="AI178" s="78"/>
      <c r="AJ178" s="78"/>
      <c r="AK178" s="78"/>
      <c r="AL178" s="78"/>
      <c r="AM178" s="78"/>
      <c r="AN178" s="78"/>
      <c r="AO178" s="78"/>
      <c r="AP178" s="78"/>
      <c r="AQ178" s="78"/>
      <c r="AR178" s="78"/>
      <c r="AS178" s="78"/>
      <c r="AT178" s="78"/>
      <c r="AU178" s="78"/>
      <c r="AV178" s="78"/>
      <c r="AW178" s="78"/>
      <c r="AX178" s="78"/>
      <c r="AY178" s="78"/>
      <c r="AZ178" s="78"/>
      <c r="BA178" s="78"/>
      <c r="BB178" s="78"/>
      <c r="BC178" s="78"/>
      <c r="BD178" s="78"/>
      <c r="BE178" s="78"/>
      <c r="BF178" s="78"/>
      <c r="BG178" s="78"/>
      <c r="BH178" s="78"/>
      <c r="BI178" s="78"/>
      <c r="BJ178" s="78"/>
      <c r="BK178" s="78"/>
      <c r="BL178" s="78"/>
      <c r="BM178" s="78"/>
      <c r="BN178" s="78"/>
      <c r="BO178" s="78"/>
      <c r="BP178" s="78"/>
      <c r="BQ178" s="78"/>
      <c r="BR178" s="78"/>
      <c r="BS178" s="78"/>
      <c r="BT178" s="78"/>
      <c r="BU178" s="78"/>
      <c r="BV178" s="78"/>
      <c r="BW178" s="78"/>
      <c r="BX178" s="78"/>
      <c r="BY178" s="78"/>
      <c r="BZ178" s="78"/>
      <c r="CA178" s="78"/>
      <c r="CB178" s="78"/>
      <c r="CC178" s="78"/>
      <c r="CD178" s="78"/>
      <c r="CE178" s="78"/>
      <c r="CF178" s="78"/>
      <c r="CG178" s="78"/>
      <c r="CH178" s="78"/>
      <c r="CI178" s="78"/>
      <c r="CJ178" s="78"/>
      <c r="CK178" s="78"/>
      <c r="CL178" s="78"/>
      <c r="CM178" s="78"/>
      <c r="CN178" s="78"/>
      <c r="CO178" s="78"/>
      <c r="CP178" s="78"/>
      <c r="CQ178" s="78"/>
      <c r="CR178" s="78"/>
      <c r="CS178" s="78"/>
      <c r="CT178" s="78"/>
      <c r="CU178" s="78"/>
      <c r="CV178" s="78"/>
      <c r="CW178" s="78"/>
      <c r="CX178" s="78"/>
      <c r="CY178" s="78"/>
      <c r="CZ178" s="78"/>
      <c r="DA178" s="78"/>
      <c r="DB178" s="78"/>
      <c r="DC178" s="78"/>
      <c r="DD178" s="78"/>
      <c r="DE178" s="78"/>
      <c r="DF178" s="78"/>
      <c r="DG178" s="78"/>
      <c r="DH178" s="78"/>
      <c r="DI178" s="78"/>
      <c r="DJ178" s="78"/>
      <c r="DK178" s="78"/>
      <c r="DL178" s="78"/>
      <c r="DM178" s="78"/>
      <c r="DN178" s="78"/>
      <c r="DO178" s="78"/>
      <c r="DP178" s="78"/>
      <c r="DQ178" s="78"/>
      <c r="DR178" s="78"/>
      <c r="DS178" s="78"/>
      <c r="DT178" s="78"/>
      <c r="DU178" s="78"/>
      <c r="DV178" s="78"/>
      <c r="DW178" s="78"/>
      <c r="DX178" s="78"/>
      <c r="DY178" s="78"/>
      <c r="DZ178" s="78"/>
      <c r="EA178" s="78"/>
      <c r="EB178" s="78"/>
      <c r="EC178" s="78"/>
      <c r="ED178" s="78"/>
      <c r="EE178" s="78"/>
      <c r="EF178" s="78"/>
      <c r="EG178" s="78"/>
      <c r="EH178" s="78"/>
      <c r="EI178" s="78"/>
      <c r="EJ178" s="78"/>
      <c r="EK178" s="78"/>
      <c r="EL178" s="78"/>
      <c r="EM178" s="78"/>
      <c r="EN178" s="78"/>
      <c r="EO178" s="78"/>
      <c r="EP178" s="78"/>
      <c r="EQ178" s="78"/>
      <c r="ER178" s="78"/>
      <c r="ES178" s="78"/>
      <c r="ET178" s="78"/>
      <c r="EU178" s="78"/>
      <c r="EV178" s="78"/>
      <c r="EW178" s="78"/>
      <c r="EX178" s="78"/>
      <c r="EY178" s="78"/>
      <c r="EZ178" s="78"/>
    </row>
    <row r="179" spans="1:156" s="199" customFormat="1" ht="30" customHeight="1" x14ac:dyDescent="0.25">
      <c r="A179" s="146" t="s">
        <v>34</v>
      </c>
      <c r="B179" s="129">
        <v>177</v>
      </c>
      <c r="C179" s="167" t="s">
        <v>537</v>
      </c>
      <c r="D179" s="167" t="s">
        <v>369</v>
      </c>
      <c r="E179" s="195" t="s">
        <v>616</v>
      </c>
      <c r="F179" s="138">
        <f t="shared" si="45"/>
        <v>2</v>
      </c>
      <c r="G179" s="196">
        <v>142</v>
      </c>
      <c r="H179" s="196">
        <v>12</v>
      </c>
      <c r="I179" s="147">
        <v>12</v>
      </c>
      <c r="J179" s="138">
        <f t="shared" si="46"/>
        <v>2</v>
      </c>
      <c r="K179" s="125">
        <v>98.412698412698404</v>
      </c>
      <c r="L179" s="138">
        <f t="shared" si="47"/>
        <v>4</v>
      </c>
      <c r="M179" s="197">
        <v>2</v>
      </c>
      <c r="N179" s="197">
        <v>2</v>
      </c>
      <c r="O179" s="197">
        <v>0</v>
      </c>
      <c r="P179" s="124">
        <f t="shared" si="48"/>
        <v>4</v>
      </c>
      <c r="Q179" s="80">
        <v>139</v>
      </c>
      <c r="R179" s="80">
        <v>133</v>
      </c>
      <c r="S179" s="140">
        <f t="shared" si="49"/>
        <v>96</v>
      </c>
      <c r="T179" s="138">
        <f t="shared" si="50"/>
        <v>4</v>
      </c>
      <c r="U179" s="196">
        <v>153</v>
      </c>
      <c r="V179" s="196">
        <v>100</v>
      </c>
      <c r="W179" s="124">
        <f t="shared" si="51"/>
        <v>2</v>
      </c>
      <c r="X179" s="198">
        <v>104</v>
      </c>
      <c r="Y179" s="198">
        <v>11</v>
      </c>
      <c r="Z179" s="128">
        <f t="shared" si="52"/>
        <v>18</v>
      </c>
      <c r="AA179" s="128">
        <f t="shared" si="53"/>
        <v>90</v>
      </c>
      <c r="AB179" s="78"/>
      <c r="AC179" s="78"/>
      <c r="AE179" s="78"/>
      <c r="AF179" s="78"/>
      <c r="AG179" s="78"/>
      <c r="AH179" s="78"/>
      <c r="AI179" s="78"/>
      <c r="AJ179" s="78"/>
      <c r="AK179" s="78"/>
      <c r="AL179" s="78"/>
      <c r="AM179" s="78"/>
      <c r="AN179" s="78"/>
      <c r="AO179" s="78"/>
      <c r="AP179" s="78"/>
      <c r="AQ179" s="78"/>
      <c r="AR179" s="78"/>
      <c r="AS179" s="78"/>
      <c r="AT179" s="78"/>
      <c r="AU179" s="78"/>
      <c r="AV179" s="78"/>
      <c r="AW179" s="78"/>
      <c r="AX179" s="78"/>
      <c r="AY179" s="78"/>
      <c r="AZ179" s="78"/>
      <c r="BA179" s="78"/>
      <c r="BB179" s="78"/>
      <c r="BC179" s="78"/>
      <c r="BD179" s="78"/>
      <c r="BE179" s="78"/>
      <c r="BF179" s="78"/>
      <c r="BG179" s="78"/>
      <c r="BH179" s="78"/>
      <c r="BI179" s="78"/>
      <c r="BJ179" s="78"/>
      <c r="BK179" s="78"/>
      <c r="BL179" s="78"/>
      <c r="BM179" s="78"/>
      <c r="BN179" s="78"/>
      <c r="BO179" s="78"/>
      <c r="BP179" s="78"/>
      <c r="BQ179" s="78"/>
      <c r="BR179" s="78"/>
      <c r="BS179" s="78"/>
      <c r="BT179" s="78"/>
      <c r="BU179" s="78"/>
      <c r="BV179" s="78"/>
      <c r="BW179" s="78"/>
      <c r="BX179" s="78"/>
      <c r="BY179" s="78"/>
      <c r="BZ179" s="78"/>
      <c r="CA179" s="78"/>
      <c r="CB179" s="78"/>
      <c r="CC179" s="78"/>
      <c r="CD179" s="78"/>
      <c r="CE179" s="78"/>
      <c r="CF179" s="78"/>
      <c r="CG179" s="78"/>
      <c r="CH179" s="78"/>
      <c r="CI179" s="78"/>
      <c r="CJ179" s="78"/>
      <c r="CK179" s="78"/>
      <c r="CL179" s="78"/>
      <c r="CM179" s="78"/>
      <c r="CN179" s="78"/>
      <c r="CO179" s="78"/>
      <c r="CP179" s="78"/>
      <c r="CQ179" s="78"/>
      <c r="CR179" s="78"/>
      <c r="CS179" s="78"/>
      <c r="CT179" s="78"/>
      <c r="CU179" s="78"/>
      <c r="CV179" s="78"/>
      <c r="CW179" s="78"/>
      <c r="CX179" s="78"/>
      <c r="CY179" s="78"/>
      <c r="CZ179" s="78"/>
      <c r="DA179" s="78"/>
      <c r="DB179" s="78"/>
      <c r="DC179" s="78"/>
      <c r="DD179" s="78"/>
      <c r="DE179" s="78"/>
      <c r="DF179" s="78"/>
      <c r="DG179" s="78"/>
      <c r="DH179" s="78"/>
      <c r="DI179" s="78"/>
      <c r="DJ179" s="78"/>
      <c r="DK179" s="78"/>
      <c r="DL179" s="78"/>
      <c r="DM179" s="78"/>
      <c r="DN179" s="78"/>
      <c r="DO179" s="78"/>
      <c r="DP179" s="78"/>
      <c r="DQ179" s="78"/>
      <c r="DR179" s="78"/>
      <c r="DS179" s="78"/>
      <c r="DT179" s="78"/>
      <c r="DU179" s="78"/>
      <c r="DV179" s="78"/>
      <c r="DW179" s="78"/>
      <c r="DX179" s="78"/>
      <c r="DY179" s="78"/>
      <c r="DZ179" s="78"/>
      <c r="EA179" s="78"/>
      <c r="EB179" s="78"/>
      <c r="EC179" s="78"/>
      <c r="ED179" s="78"/>
      <c r="EE179" s="78"/>
      <c r="EF179" s="78"/>
      <c r="EG179" s="78"/>
      <c r="EH179" s="78"/>
      <c r="EI179" s="78"/>
      <c r="EJ179" s="78"/>
      <c r="EK179" s="78"/>
      <c r="EL179" s="78"/>
      <c r="EM179" s="78"/>
      <c r="EN179" s="78"/>
      <c r="EO179" s="78"/>
      <c r="EP179" s="78"/>
      <c r="EQ179" s="78"/>
      <c r="ER179" s="78"/>
      <c r="ES179" s="78"/>
      <c r="ET179" s="78"/>
      <c r="EU179" s="78"/>
      <c r="EV179" s="78"/>
      <c r="EW179" s="78"/>
      <c r="EX179" s="78"/>
      <c r="EY179" s="78"/>
      <c r="EZ179" s="78"/>
    </row>
    <row r="180" spans="1:156" s="199" customFormat="1" ht="30" customHeight="1" x14ac:dyDescent="0.25">
      <c r="A180" s="166" t="s">
        <v>594</v>
      </c>
      <c r="B180" s="129">
        <v>178</v>
      </c>
      <c r="C180" s="167" t="s">
        <v>1</v>
      </c>
      <c r="D180" s="167" t="s">
        <v>264</v>
      </c>
      <c r="E180" s="129" t="s">
        <v>616</v>
      </c>
      <c r="F180" s="124">
        <f t="shared" si="45"/>
        <v>2</v>
      </c>
      <c r="G180" s="91">
        <v>199</v>
      </c>
      <c r="H180" s="91">
        <v>8</v>
      </c>
      <c r="I180" s="147">
        <v>8</v>
      </c>
      <c r="J180" s="124">
        <f t="shared" si="46"/>
        <v>2</v>
      </c>
      <c r="K180" s="130">
        <v>83.333333333333343</v>
      </c>
      <c r="L180" s="124">
        <f t="shared" si="47"/>
        <v>3</v>
      </c>
      <c r="M180" s="126">
        <v>2</v>
      </c>
      <c r="N180" s="126">
        <v>2</v>
      </c>
      <c r="O180" s="126">
        <v>0</v>
      </c>
      <c r="P180" s="124">
        <f t="shared" si="48"/>
        <v>4</v>
      </c>
      <c r="Q180" s="80">
        <v>193</v>
      </c>
      <c r="R180" s="80">
        <v>193</v>
      </c>
      <c r="S180" s="127">
        <f t="shared" si="49"/>
        <v>100</v>
      </c>
      <c r="T180" s="124">
        <f t="shared" si="50"/>
        <v>4</v>
      </c>
      <c r="U180" s="91">
        <v>186</v>
      </c>
      <c r="V180" s="91">
        <v>100</v>
      </c>
      <c r="W180" s="124">
        <f t="shared" si="51"/>
        <v>2</v>
      </c>
      <c r="X180" s="131">
        <v>105</v>
      </c>
      <c r="Y180" s="131">
        <v>6</v>
      </c>
      <c r="Z180" s="128">
        <f t="shared" si="52"/>
        <v>17</v>
      </c>
      <c r="AA180" s="128">
        <f t="shared" si="53"/>
        <v>85</v>
      </c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/>
      <c r="AT180"/>
      <c r="AU180"/>
      <c r="AV180"/>
      <c r="AW180"/>
      <c r="AX180"/>
      <c r="AY180"/>
      <c r="AZ180"/>
      <c r="BA180"/>
      <c r="BB180"/>
      <c r="BC180"/>
      <c r="BD180"/>
      <c r="BE180"/>
      <c r="BF180"/>
      <c r="BG180"/>
      <c r="BH180"/>
      <c r="BI180"/>
      <c r="BJ180"/>
      <c r="BK180"/>
      <c r="BL180"/>
      <c r="BM180"/>
      <c r="BN180"/>
      <c r="BO180"/>
      <c r="BP180"/>
      <c r="BQ180"/>
      <c r="BR180"/>
      <c r="BS180"/>
      <c r="BT180"/>
      <c r="BU180"/>
      <c r="BV180"/>
      <c r="BW180"/>
      <c r="BX180"/>
      <c r="BY180"/>
      <c r="BZ180"/>
      <c r="CA180"/>
      <c r="CB180"/>
      <c r="CC180"/>
      <c r="CD180"/>
      <c r="CE180"/>
      <c r="CF180"/>
      <c r="CG180"/>
      <c r="CH180"/>
      <c r="CI180"/>
      <c r="CJ180"/>
      <c r="CK180"/>
      <c r="CL180"/>
      <c r="CM180"/>
      <c r="CN180"/>
      <c r="CO180"/>
      <c r="CP180"/>
      <c r="CQ180"/>
      <c r="CR180"/>
      <c r="CS180"/>
      <c r="CT180"/>
      <c r="CU180"/>
      <c r="CV180"/>
      <c r="CW180"/>
      <c r="CX180"/>
      <c r="CY180"/>
      <c r="CZ180"/>
      <c r="DA180"/>
      <c r="DB180"/>
      <c r="DC180"/>
      <c r="DD180"/>
      <c r="DE180"/>
      <c r="DF180"/>
      <c r="DG180"/>
      <c r="DH180"/>
      <c r="DI180"/>
      <c r="DJ180"/>
      <c r="DK180"/>
      <c r="DL180"/>
      <c r="DM180"/>
      <c r="DN180"/>
      <c r="DO180"/>
      <c r="DP180"/>
      <c r="DQ180"/>
      <c r="DR180"/>
      <c r="DS180"/>
      <c r="DT180"/>
      <c r="DU180"/>
      <c r="DV180"/>
      <c r="DW180"/>
      <c r="DX180"/>
      <c r="DY180"/>
      <c r="DZ180"/>
      <c r="EA180"/>
      <c r="EB180"/>
      <c r="EC180"/>
      <c r="ED180"/>
      <c r="EE180"/>
      <c r="EF180"/>
      <c r="EG180"/>
      <c r="EH180"/>
      <c r="EI180"/>
      <c r="EJ180"/>
      <c r="EK180"/>
      <c r="EL180"/>
      <c r="EM180"/>
      <c r="EN180"/>
      <c r="EO180"/>
      <c r="EP180"/>
      <c r="EQ180"/>
      <c r="ER180"/>
      <c r="ES180"/>
      <c r="ET180"/>
      <c r="EU180"/>
      <c r="EV180"/>
      <c r="EW180"/>
      <c r="EX180"/>
      <c r="EY180"/>
      <c r="EZ180"/>
    </row>
    <row r="181" spans="1:156" s="199" customFormat="1" ht="30" customHeight="1" x14ac:dyDescent="0.25">
      <c r="A181" s="166" t="s">
        <v>595</v>
      </c>
      <c r="B181" s="129">
        <v>179</v>
      </c>
      <c r="C181" s="167" t="s">
        <v>7</v>
      </c>
      <c r="D181" s="167" t="s">
        <v>259</v>
      </c>
      <c r="E181" s="129" t="s">
        <v>616</v>
      </c>
      <c r="F181" s="124">
        <f t="shared" si="45"/>
        <v>2</v>
      </c>
      <c r="G181" s="91">
        <v>179</v>
      </c>
      <c r="H181" s="91">
        <v>12</v>
      </c>
      <c r="I181" s="147">
        <v>12</v>
      </c>
      <c r="J181" s="124">
        <f t="shared" si="46"/>
        <v>2</v>
      </c>
      <c r="K181" s="125">
        <v>83.333333333333343</v>
      </c>
      <c r="L181" s="124">
        <f t="shared" si="47"/>
        <v>3</v>
      </c>
      <c r="M181" s="126">
        <v>2</v>
      </c>
      <c r="N181" s="126">
        <v>2</v>
      </c>
      <c r="O181" s="126">
        <v>0</v>
      </c>
      <c r="P181" s="124">
        <f t="shared" si="48"/>
        <v>4</v>
      </c>
      <c r="Q181" s="80">
        <v>177</v>
      </c>
      <c r="R181" s="80">
        <v>174</v>
      </c>
      <c r="S181" s="127">
        <f t="shared" si="49"/>
        <v>98</v>
      </c>
      <c r="T181" s="124">
        <f t="shared" si="50"/>
        <v>4</v>
      </c>
      <c r="U181" s="91">
        <v>221</v>
      </c>
      <c r="V181" s="91">
        <v>99</v>
      </c>
      <c r="W181" s="124">
        <f t="shared" si="51"/>
        <v>2</v>
      </c>
      <c r="X181" s="131">
        <v>32</v>
      </c>
      <c r="Y181" s="91">
        <v>5</v>
      </c>
      <c r="Z181" s="128">
        <f t="shared" si="52"/>
        <v>17</v>
      </c>
      <c r="AA181" s="128">
        <f t="shared" si="53"/>
        <v>85</v>
      </c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/>
      <c r="AT181"/>
      <c r="AU181"/>
      <c r="AV181"/>
      <c r="AW181"/>
      <c r="AX181"/>
      <c r="AY181"/>
      <c r="AZ181"/>
      <c r="BA181"/>
      <c r="BB181"/>
      <c r="BC181"/>
      <c r="BD181"/>
      <c r="BE181"/>
      <c r="BF181"/>
      <c r="BG181"/>
      <c r="BH181"/>
      <c r="BI181"/>
      <c r="BJ181"/>
      <c r="BK181"/>
      <c r="BL181"/>
      <c r="BM181"/>
      <c r="BN181"/>
      <c r="BO181"/>
      <c r="BP181"/>
      <c r="BQ181"/>
      <c r="BR181"/>
      <c r="BS181"/>
      <c r="BT181"/>
      <c r="BU181"/>
      <c r="BV181"/>
      <c r="BW181"/>
      <c r="BX181"/>
      <c r="BY181"/>
      <c r="BZ181"/>
      <c r="CA181"/>
      <c r="CB181"/>
      <c r="CC181"/>
      <c r="CD181"/>
      <c r="CE181"/>
      <c r="CF181"/>
      <c r="CG181"/>
      <c r="CH181"/>
      <c r="CI181"/>
      <c r="CJ181"/>
      <c r="CK181"/>
      <c r="CL181"/>
      <c r="CM181"/>
      <c r="CN181"/>
      <c r="CO181"/>
      <c r="CP181"/>
      <c r="CQ181"/>
      <c r="CR181"/>
      <c r="CS181"/>
      <c r="CT181"/>
      <c r="CU181"/>
      <c r="CV181"/>
      <c r="CW181"/>
      <c r="CX181"/>
      <c r="CY181"/>
      <c r="CZ181"/>
      <c r="DA181"/>
      <c r="DB181"/>
      <c r="DC181"/>
      <c r="DD181"/>
      <c r="DE181"/>
      <c r="DF181"/>
      <c r="DG181"/>
      <c r="DH181"/>
      <c r="DI181"/>
      <c r="DJ181"/>
      <c r="DK181"/>
      <c r="DL181"/>
      <c r="DM181"/>
      <c r="DN181"/>
      <c r="DO181"/>
      <c r="DP181"/>
      <c r="DQ181"/>
      <c r="DR181"/>
      <c r="DS181"/>
      <c r="DT181"/>
      <c r="DU181"/>
      <c r="DV181"/>
      <c r="DW181"/>
      <c r="DX181"/>
      <c r="DY181"/>
      <c r="DZ181"/>
      <c r="EA181"/>
      <c r="EB181"/>
      <c r="EC181"/>
      <c r="ED181"/>
      <c r="EE181"/>
      <c r="EF181"/>
      <c r="EG181"/>
      <c r="EH181"/>
      <c r="EI181"/>
      <c r="EJ181"/>
      <c r="EK181"/>
      <c r="EL181"/>
      <c r="EM181"/>
      <c r="EN181"/>
      <c r="EO181"/>
      <c r="EP181"/>
      <c r="EQ181"/>
      <c r="ER181"/>
      <c r="ES181"/>
      <c r="ET181"/>
      <c r="EU181"/>
      <c r="EV181"/>
      <c r="EW181"/>
      <c r="EX181"/>
      <c r="EY181"/>
      <c r="EZ181"/>
    </row>
    <row r="182" spans="1:156" s="200" customFormat="1" ht="30" customHeight="1" x14ac:dyDescent="0.25">
      <c r="A182" s="166" t="s">
        <v>595</v>
      </c>
      <c r="B182" s="129">
        <v>180</v>
      </c>
      <c r="C182" s="167" t="s">
        <v>584</v>
      </c>
      <c r="D182" s="167" t="s">
        <v>256</v>
      </c>
      <c r="E182" s="129" t="s">
        <v>616</v>
      </c>
      <c r="F182" s="124">
        <f t="shared" si="45"/>
        <v>2</v>
      </c>
      <c r="G182" s="91">
        <v>196</v>
      </c>
      <c r="H182" s="91">
        <v>10</v>
      </c>
      <c r="I182" s="123">
        <v>10</v>
      </c>
      <c r="J182" s="124">
        <f t="shared" si="46"/>
        <v>2</v>
      </c>
      <c r="K182" s="125">
        <v>91.666666666666657</v>
      </c>
      <c r="L182" s="124">
        <f t="shared" si="47"/>
        <v>4</v>
      </c>
      <c r="M182" s="126">
        <v>2</v>
      </c>
      <c r="N182" s="126">
        <v>1</v>
      </c>
      <c r="O182" s="126">
        <v>2</v>
      </c>
      <c r="P182" s="124">
        <f t="shared" si="48"/>
        <v>5</v>
      </c>
      <c r="Q182" s="80">
        <v>189</v>
      </c>
      <c r="R182" s="80">
        <v>140</v>
      </c>
      <c r="S182" s="127">
        <f t="shared" si="49"/>
        <v>74</v>
      </c>
      <c r="T182" s="124">
        <f t="shared" si="50"/>
        <v>2</v>
      </c>
      <c r="U182" s="91">
        <v>216</v>
      </c>
      <c r="V182" s="91">
        <v>100</v>
      </c>
      <c r="W182" s="124">
        <f t="shared" si="51"/>
        <v>2</v>
      </c>
      <c r="X182" s="91">
        <v>75</v>
      </c>
      <c r="Y182" s="91">
        <v>29</v>
      </c>
      <c r="Z182" s="128">
        <f t="shared" si="52"/>
        <v>17</v>
      </c>
      <c r="AA182" s="128">
        <f t="shared" si="53"/>
        <v>85</v>
      </c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/>
      <c r="AT182"/>
      <c r="AU182"/>
      <c r="AV182"/>
      <c r="AW182"/>
      <c r="AX182"/>
      <c r="AY182"/>
      <c r="AZ182"/>
      <c r="BA182"/>
      <c r="BB182"/>
      <c r="BC182"/>
      <c r="BD182"/>
      <c r="BE182"/>
      <c r="BF182"/>
      <c r="BG182"/>
      <c r="BH182"/>
      <c r="BI182"/>
      <c r="BJ182"/>
      <c r="BK182"/>
      <c r="BL182"/>
      <c r="BM182"/>
      <c r="BN182"/>
      <c r="BO182"/>
      <c r="BP182"/>
      <c r="BQ182"/>
      <c r="BR182"/>
      <c r="BS182"/>
      <c r="BT182"/>
      <c r="BU182"/>
      <c r="BV182"/>
      <c r="BW182"/>
      <c r="BX182"/>
      <c r="BY182"/>
      <c r="BZ182"/>
      <c r="CA182"/>
      <c r="CB182"/>
      <c r="CC182"/>
      <c r="CD182"/>
      <c r="CE182"/>
      <c r="CF182"/>
      <c r="CG182"/>
      <c r="CH182"/>
      <c r="CI182"/>
      <c r="CJ182"/>
      <c r="CK182"/>
      <c r="CL182"/>
      <c r="CM182"/>
      <c r="CN182"/>
      <c r="CO182"/>
      <c r="CP182"/>
      <c r="CQ182"/>
      <c r="CR182"/>
      <c r="CS182"/>
      <c r="CT182"/>
      <c r="CU182"/>
      <c r="CV182"/>
      <c r="CW182"/>
      <c r="CX182"/>
      <c r="CY182"/>
      <c r="CZ182"/>
      <c r="DA182"/>
      <c r="DB182"/>
      <c r="DC182"/>
      <c r="DD182"/>
      <c r="DE182"/>
      <c r="DF182"/>
      <c r="DG182"/>
      <c r="DH182"/>
      <c r="DI182"/>
      <c r="DJ182"/>
      <c r="DK182"/>
      <c r="DL182"/>
      <c r="DM182"/>
      <c r="DN182"/>
      <c r="DO182"/>
      <c r="DP182"/>
      <c r="DQ182"/>
      <c r="DR182"/>
      <c r="DS182"/>
      <c r="DT182"/>
      <c r="DU182"/>
      <c r="DV182"/>
      <c r="DW182"/>
      <c r="DX182"/>
      <c r="DY182"/>
      <c r="DZ182"/>
      <c r="EA182"/>
      <c r="EB182"/>
      <c r="EC182"/>
      <c r="ED182"/>
      <c r="EE182"/>
      <c r="EF182"/>
      <c r="EG182"/>
      <c r="EH182"/>
      <c r="EI182"/>
      <c r="EJ182"/>
      <c r="EK182"/>
      <c r="EL182"/>
      <c r="EM182"/>
      <c r="EN182"/>
      <c r="EO182"/>
      <c r="EP182"/>
      <c r="EQ182"/>
      <c r="ER182"/>
      <c r="ES182"/>
      <c r="ET182"/>
      <c r="EU182"/>
      <c r="EV182"/>
      <c r="EW182"/>
      <c r="EX182"/>
      <c r="EY182"/>
      <c r="EZ182"/>
    </row>
    <row r="183" spans="1:156" s="199" customFormat="1" ht="30" customHeight="1" x14ac:dyDescent="0.25">
      <c r="A183" s="166" t="s">
        <v>595</v>
      </c>
      <c r="B183" s="129">
        <v>181</v>
      </c>
      <c r="C183" s="167" t="s">
        <v>13</v>
      </c>
      <c r="D183" s="167" t="s">
        <v>268</v>
      </c>
      <c r="E183" s="129" t="s">
        <v>616</v>
      </c>
      <c r="F183" s="124">
        <f t="shared" si="45"/>
        <v>2</v>
      </c>
      <c r="G183" s="91">
        <v>6</v>
      </c>
      <c r="H183" s="91">
        <v>1</v>
      </c>
      <c r="I183" s="123">
        <v>1</v>
      </c>
      <c r="J183" s="124">
        <f t="shared" si="46"/>
        <v>2</v>
      </c>
      <c r="K183" s="125">
        <v>91.666666666666657</v>
      </c>
      <c r="L183" s="124">
        <f t="shared" si="47"/>
        <v>4</v>
      </c>
      <c r="M183" s="126">
        <v>1</v>
      </c>
      <c r="N183" s="126">
        <v>1</v>
      </c>
      <c r="O183" s="126">
        <v>1</v>
      </c>
      <c r="P183" s="124">
        <f t="shared" si="48"/>
        <v>3</v>
      </c>
      <c r="Q183" s="80">
        <v>6</v>
      </c>
      <c r="R183" s="80">
        <v>6</v>
      </c>
      <c r="S183" s="127">
        <f t="shared" si="49"/>
        <v>100</v>
      </c>
      <c r="T183" s="124">
        <f t="shared" si="50"/>
        <v>4</v>
      </c>
      <c r="U183" s="91">
        <v>6</v>
      </c>
      <c r="V183" s="91">
        <v>100</v>
      </c>
      <c r="W183" s="124">
        <f t="shared" si="51"/>
        <v>2</v>
      </c>
      <c r="X183" s="91">
        <v>59</v>
      </c>
      <c r="Y183" s="91">
        <v>3</v>
      </c>
      <c r="Z183" s="128">
        <f t="shared" si="52"/>
        <v>17</v>
      </c>
      <c r="AA183" s="128">
        <f t="shared" si="53"/>
        <v>85</v>
      </c>
      <c r="AB183"/>
      <c r="AC183"/>
      <c r="AD183"/>
      <c r="AE183"/>
      <c r="AF183"/>
      <c r="AG183"/>
      <c r="AH183"/>
      <c r="AI183"/>
      <c r="AJ183"/>
      <c r="AK183"/>
      <c r="AL183"/>
      <c r="AM183"/>
      <c r="AN183"/>
      <c r="AO183"/>
      <c r="AP183"/>
      <c r="AQ183"/>
      <c r="AR183"/>
      <c r="AS183"/>
      <c r="AT183"/>
      <c r="AU183"/>
      <c r="AV183"/>
      <c r="AW183"/>
      <c r="AX183"/>
      <c r="AY183"/>
      <c r="AZ183"/>
      <c r="BA183"/>
      <c r="BB183"/>
      <c r="BC183"/>
      <c r="BD183"/>
      <c r="BE183"/>
      <c r="BF183"/>
      <c r="BG183"/>
      <c r="BH183"/>
      <c r="BI183"/>
      <c r="BJ183"/>
      <c r="BK183"/>
      <c r="BL183"/>
      <c r="BM183"/>
      <c r="BN183"/>
      <c r="BO183"/>
      <c r="BP183"/>
      <c r="BQ183"/>
      <c r="BR183"/>
      <c r="BS183"/>
      <c r="BT183"/>
      <c r="BU183"/>
      <c r="BV183"/>
      <c r="BW183"/>
      <c r="BX183"/>
      <c r="BY183"/>
      <c r="BZ183"/>
      <c r="CA183"/>
      <c r="CB183"/>
      <c r="CC183"/>
      <c r="CD183"/>
      <c r="CE183"/>
      <c r="CF183"/>
      <c r="CG183"/>
      <c r="CH183"/>
      <c r="CI183"/>
      <c r="CJ183"/>
      <c r="CK183"/>
      <c r="CL183"/>
      <c r="CM183"/>
      <c r="CN183"/>
      <c r="CO183"/>
      <c r="CP183"/>
      <c r="CQ183"/>
      <c r="CR183"/>
      <c r="CS183"/>
      <c r="CT183"/>
      <c r="CU183"/>
      <c r="CV183"/>
      <c r="CW183"/>
      <c r="CX183"/>
      <c r="CY183"/>
      <c r="CZ183"/>
      <c r="DA183"/>
      <c r="DB183"/>
      <c r="DC183"/>
      <c r="DD183"/>
      <c r="DE183"/>
      <c r="DF183"/>
      <c r="DG183"/>
      <c r="DH183"/>
      <c r="DI183"/>
      <c r="DJ183"/>
      <c r="DK183"/>
      <c r="DL183"/>
      <c r="DM183"/>
      <c r="DN183"/>
      <c r="DO183"/>
      <c r="DP183"/>
      <c r="DQ183"/>
      <c r="DR183"/>
      <c r="DS183"/>
      <c r="DT183"/>
      <c r="DU183"/>
      <c r="DV183"/>
      <c r="DW183"/>
      <c r="DX183"/>
      <c r="DY183"/>
      <c r="DZ183"/>
      <c r="EA183"/>
      <c r="EB183"/>
      <c r="EC183"/>
      <c r="ED183"/>
      <c r="EE183"/>
      <c r="EF183"/>
      <c r="EG183"/>
      <c r="EH183"/>
      <c r="EI183"/>
      <c r="EJ183"/>
      <c r="EK183"/>
      <c r="EL183"/>
      <c r="EM183"/>
      <c r="EN183"/>
      <c r="EO183"/>
      <c r="EP183"/>
      <c r="EQ183"/>
      <c r="ER183"/>
      <c r="ES183"/>
      <c r="ET183"/>
      <c r="EU183"/>
      <c r="EV183"/>
      <c r="EW183"/>
      <c r="EX183"/>
      <c r="EY183"/>
      <c r="EZ183"/>
    </row>
    <row r="184" spans="1:156" s="199" customFormat="1" ht="30" customHeight="1" x14ac:dyDescent="0.25">
      <c r="A184" s="166" t="s">
        <v>597</v>
      </c>
      <c r="B184" s="129">
        <v>182</v>
      </c>
      <c r="C184" s="167" t="s">
        <v>107</v>
      </c>
      <c r="D184" s="167" t="s">
        <v>284</v>
      </c>
      <c r="E184" s="129" t="s">
        <v>616</v>
      </c>
      <c r="F184" s="124">
        <f t="shared" si="45"/>
        <v>2</v>
      </c>
      <c r="G184" s="91">
        <v>25</v>
      </c>
      <c r="H184" s="91">
        <v>1</v>
      </c>
      <c r="I184" s="133">
        <v>1</v>
      </c>
      <c r="J184" s="124">
        <f t="shared" si="46"/>
        <v>2</v>
      </c>
      <c r="K184" s="130">
        <v>100</v>
      </c>
      <c r="L184" s="124">
        <f t="shared" si="47"/>
        <v>4</v>
      </c>
      <c r="M184" s="126">
        <v>2</v>
      </c>
      <c r="N184" s="126">
        <v>1</v>
      </c>
      <c r="O184" s="126">
        <v>0</v>
      </c>
      <c r="P184" s="124">
        <f t="shared" si="48"/>
        <v>3</v>
      </c>
      <c r="Q184" s="80">
        <v>25</v>
      </c>
      <c r="R184" s="80">
        <v>24</v>
      </c>
      <c r="S184" s="127">
        <f t="shared" si="49"/>
        <v>96</v>
      </c>
      <c r="T184" s="124">
        <f t="shared" si="50"/>
        <v>4</v>
      </c>
      <c r="U184" s="91">
        <v>24</v>
      </c>
      <c r="V184" s="91">
        <v>100</v>
      </c>
      <c r="W184" s="124">
        <f t="shared" si="51"/>
        <v>2</v>
      </c>
      <c r="X184" s="91">
        <v>55</v>
      </c>
      <c r="Y184" s="91">
        <v>12</v>
      </c>
      <c r="Z184" s="128">
        <f t="shared" si="52"/>
        <v>17</v>
      </c>
      <c r="AA184" s="128">
        <f t="shared" si="53"/>
        <v>85</v>
      </c>
      <c r="AB184"/>
      <c r="AC184"/>
      <c r="AD184"/>
      <c r="AE184"/>
      <c r="AF184"/>
      <c r="AG184"/>
      <c r="AH184"/>
      <c r="AI184"/>
      <c r="AJ184"/>
      <c r="AK184"/>
      <c r="AL184"/>
      <c r="AM184"/>
      <c r="AN184"/>
      <c r="AO184"/>
      <c r="AP184"/>
      <c r="AQ184"/>
      <c r="AR184"/>
      <c r="AS184"/>
      <c r="AT184"/>
      <c r="AU184"/>
      <c r="AV184"/>
      <c r="AW184"/>
      <c r="AX184"/>
      <c r="AY184"/>
      <c r="AZ184"/>
      <c r="BA184"/>
      <c r="BB184"/>
      <c r="BC184"/>
      <c r="BD184"/>
      <c r="BE184"/>
      <c r="BF184"/>
      <c r="BG184"/>
      <c r="BH184"/>
      <c r="BI184"/>
      <c r="BJ184"/>
      <c r="BK184"/>
      <c r="BL184"/>
      <c r="BM184"/>
      <c r="BN184"/>
      <c r="BO184"/>
      <c r="BP184"/>
      <c r="BQ184"/>
      <c r="BR184"/>
      <c r="BS184"/>
      <c r="BT184"/>
      <c r="BU184"/>
      <c r="BV184"/>
      <c r="BW184"/>
      <c r="BX184"/>
      <c r="BY184"/>
      <c r="BZ184"/>
      <c r="CA184"/>
      <c r="CB184"/>
      <c r="CC184"/>
      <c r="CD184"/>
      <c r="CE184"/>
      <c r="CF184"/>
      <c r="CG184"/>
      <c r="CH184"/>
      <c r="CI184"/>
      <c r="CJ184"/>
      <c r="CK184"/>
      <c r="CL184"/>
      <c r="CM184"/>
      <c r="CN184"/>
      <c r="CO184"/>
      <c r="CP184"/>
      <c r="CQ184"/>
      <c r="CR184"/>
      <c r="CS184"/>
      <c r="CT184"/>
      <c r="CU184"/>
      <c r="CV184"/>
      <c r="CW184"/>
      <c r="CX184"/>
      <c r="CY184"/>
      <c r="CZ184"/>
      <c r="DA184"/>
      <c r="DB184"/>
      <c r="DC184"/>
      <c r="DD184"/>
      <c r="DE184"/>
      <c r="DF184"/>
      <c r="DG184"/>
      <c r="DH184"/>
      <c r="DI184"/>
      <c r="DJ184"/>
      <c r="DK184"/>
      <c r="DL184"/>
      <c r="DM184"/>
      <c r="DN184"/>
      <c r="DO184"/>
      <c r="DP184"/>
      <c r="DQ184"/>
      <c r="DR184"/>
      <c r="DS184"/>
      <c r="DT184"/>
      <c r="DU184"/>
      <c r="DV184"/>
      <c r="DW184"/>
      <c r="DX184"/>
      <c r="DY184"/>
      <c r="DZ184"/>
      <c r="EA184"/>
      <c r="EB184"/>
      <c r="EC184"/>
      <c r="ED184"/>
      <c r="EE184"/>
      <c r="EF184"/>
      <c r="EG184"/>
      <c r="EH184"/>
      <c r="EI184"/>
      <c r="EJ184"/>
      <c r="EK184"/>
      <c r="EL184"/>
      <c r="EM184"/>
      <c r="EN184"/>
      <c r="EO184"/>
      <c r="EP184"/>
      <c r="EQ184"/>
      <c r="ER184"/>
      <c r="ES184"/>
      <c r="ET184"/>
      <c r="EU184"/>
      <c r="EV184"/>
      <c r="EW184"/>
      <c r="EX184"/>
      <c r="EY184"/>
      <c r="EZ184"/>
    </row>
    <row r="185" spans="1:156" s="199" customFormat="1" ht="30" customHeight="1" x14ac:dyDescent="0.25">
      <c r="A185" s="166" t="s">
        <v>597</v>
      </c>
      <c r="B185" s="129">
        <v>183</v>
      </c>
      <c r="C185" s="167" t="s">
        <v>564</v>
      </c>
      <c r="D185" s="167" t="s">
        <v>287</v>
      </c>
      <c r="E185" s="129" t="s">
        <v>616</v>
      </c>
      <c r="F185" s="124">
        <f t="shared" si="45"/>
        <v>2</v>
      </c>
      <c r="G185" s="91">
        <v>45</v>
      </c>
      <c r="H185" s="91">
        <v>3</v>
      </c>
      <c r="I185" s="144">
        <v>3</v>
      </c>
      <c r="J185" s="124">
        <f t="shared" si="46"/>
        <v>2</v>
      </c>
      <c r="K185" s="130">
        <v>75</v>
      </c>
      <c r="L185" s="124">
        <f t="shared" si="47"/>
        <v>2</v>
      </c>
      <c r="M185" s="126">
        <v>2</v>
      </c>
      <c r="N185" s="126">
        <v>2</v>
      </c>
      <c r="O185" s="126">
        <v>1</v>
      </c>
      <c r="P185" s="124">
        <f t="shared" si="48"/>
        <v>5</v>
      </c>
      <c r="Q185" s="80">
        <v>45</v>
      </c>
      <c r="R185" s="80">
        <v>45</v>
      </c>
      <c r="S185" s="127">
        <f t="shared" si="49"/>
        <v>100</v>
      </c>
      <c r="T185" s="124">
        <f t="shared" si="50"/>
        <v>4</v>
      </c>
      <c r="U185" s="91">
        <v>69</v>
      </c>
      <c r="V185" s="91">
        <v>100</v>
      </c>
      <c r="W185" s="124">
        <f t="shared" si="51"/>
        <v>2</v>
      </c>
      <c r="X185" s="91">
        <v>86</v>
      </c>
      <c r="Y185" s="91">
        <v>86</v>
      </c>
      <c r="Z185" s="128">
        <f t="shared" si="52"/>
        <v>17</v>
      </c>
      <c r="AA185" s="128">
        <f t="shared" si="53"/>
        <v>85</v>
      </c>
      <c r="AB185"/>
      <c r="AC185"/>
      <c r="AD185"/>
      <c r="AE185"/>
      <c r="AF185"/>
      <c r="AG185"/>
      <c r="AH185"/>
      <c r="AI185"/>
      <c r="AJ185"/>
      <c r="AK185"/>
      <c r="AL185"/>
      <c r="AM185"/>
      <c r="AN185"/>
      <c r="AO185"/>
      <c r="AP185"/>
      <c r="AQ185"/>
      <c r="AR185"/>
      <c r="AS185"/>
      <c r="AT185"/>
      <c r="AU185"/>
      <c r="AV185"/>
      <c r="AW185"/>
      <c r="AX185"/>
      <c r="AY185"/>
      <c r="AZ185"/>
      <c r="BA185"/>
      <c r="BB185"/>
      <c r="BC185"/>
      <c r="BD185"/>
      <c r="BE185"/>
      <c r="BF185"/>
      <c r="BG185"/>
      <c r="BH185"/>
      <c r="BI185"/>
      <c r="BJ185"/>
      <c r="BK185"/>
      <c r="BL185"/>
      <c r="BM185"/>
      <c r="BN185"/>
      <c r="BO185"/>
      <c r="BP185"/>
      <c r="BQ185"/>
      <c r="BR185"/>
      <c r="BS185"/>
      <c r="BT185"/>
      <c r="BU185"/>
      <c r="BV185"/>
      <c r="BW185"/>
      <c r="BX185"/>
      <c r="BY185"/>
      <c r="BZ185"/>
      <c r="CA185"/>
      <c r="CB185"/>
      <c r="CC185"/>
      <c r="CD185"/>
      <c r="CE185"/>
      <c r="CF185"/>
      <c r="CG185"/>
      <c r="CH185"/>
      <c r="CI185"/>
      <c r="CJ185"/>
      <c r="CK185"/>
      <c r="CL185"/>
      <c r="CM185"/>
      <c r="CN185"/>
      <c r="CO185"/>
      <c r="CP185"/>
      <c r="CQ185"/>
      <c r="CR185"/>
      <c r="CS185"/>
      <c r="CT185"/>
      <c r="CU185"/>
      <c r="CV185"/>
      <c r="CW185"/>
      <c r="CX185"/>
      <c r="CY185"/>
      <c r="CZ185"/>
      <c r="DA185"/>
      <c r="DB185"/>
      <c r="DC185"/>
      <c r="DD185"/>
      <c r="DE185"/>
      <c r="DF185"/>
      <c r="DG185"/>
      <c r="DH185"/>
      <c r="DI185"/>
      <c r="DJ185"/>
      <c r="DK185"/>
      <c r="DL185"/>
      <c r="DM185"/>
      <c r="DN185"/>
      <c r="DO185"/>
      <c r="DP185"/>
      <c r="DQ185"/>
      <c r="DR185"/>
      <c r="DS185"/>
      <c r="DT185"/>
      <c r="DU185"/>
      <c r="DV185"/>
      <c r="DW185"/>
      <c r="DX185"/>
      <c r="DY185"/>
      <c r="DZ185"/>
      <c r="EA185"/>
      <c r="EB185"/>
      <c r="EC185"/>
      <c r="ED185"/>
      <c r="EE185"/>
      <c r="EF185"/>
      <c r="EG185"/>
      <c r="EH185"/>
      <c r="EI185"/>
      <c r="EJ185"/>
      <c r="EK185"/>
      <c r="EL185"/>
      <c r="EM185"/>
      <c r="EN185"/>
      <c r="EO185"/>
      <c r="EP185"/>
      <c r="EQ185"/>
      <c r="ER185"/>
      <c r="ES185"/>
      <c r="ET185"/>
      <c r="EU185"/>
      <c r="EV185"/>
      <c r="EW185"/>
      <c r="EX185"/>
      <c r="EY185"/>
      <c r="EZ185"/>
    </row>
    <row r="186" spans="1:156" s="199" customFormat="1" ht="30" customHeight="1" x14ac:dyDescent="0.25">
      <c r="A186" s="166" t="s">
        <v>604</v>
      </c>
      <c r="B186" s="129">
        <v>184</v>
      </c>
      <c r="C186" s="167" t="s">
        <v>130</v>
      </c>
      <c r="D186" s="167" t="s">
        <v>302</v>
      </c>
      <c r="E186" s="129" t="s">
        <v>616</v>
      </c>
      <c r="F186" s="124">
        <f t="shared" si="45"/>
        <v>2</v>
      </c>
      <c r="G186" s="196">
        <v>22</v>
      </c>
      <c r="H186" s="196">
        <v>2</v>
      </c>
      <c r="I186" s="183">
        <v>2</v>
      </c>
      <c r="J186" s="124">
        <f t="shared" si="46"/>
        <v>2</v>
      </c>
      <c r="K186" s="132">
        <v>90.476190476190482</v>
      </c>
      <c r="L186" s="124">
        <f t="shared" si="47"/>
        <v>4</v>
      </c>
      <c r="M186" s="126">
        <v>2</v>
      </c>
      <c r="N186" s="126">
        <v>1</v>
      </c>
      <c r="O186" s="126">
        <v>0</v>
      </c>
      <c r="P186" s="124">
        <f t="shared" si="48"/>
        <v>3</v>
      </c>
      <c r="Q186" s="80">
        <v>22</v>
      </c>
      <c r="R186" s="80">
        <v>22</v>
      </c>
      <c r="S186" s="127">
        <f t="shared" si="49"/>
        <v>100</v>
      </c>
      <c r="T186" s="124">
        <f t="shared" si="50"/>
        <v>4</v>
      </c>
      <c r="U186" s="196">
        <v>25</v>
      </c>
      <c r="V186" s="196">
        <v>100</v>
      </c>
      <c r="W186" s="124">
        <f t="shared" si="51"/>
        <v>2</v>
      </c>
      <c r="X186" s="211">
        <v>26</v>
      </c>
      <c r="Y186" s="211">
        <v>3</v>
      </c>
      <c r="Z186" s="128">
        <f t="shared" si="52"/>
        <v>17</v>
      </c>
      <c r="AA186" s="128">
        <f t="shared" si="53"/>
        <v>85</v>
      </c>
      <c r="AB186"/>
      <c r="AC186"/>
      <c r="AD186"/>
      <c r="AE186"/>
      <c r="AF186"/>
      <c r="AG186"/>
      <c r="AH186"/>
      <c r="AI186"/>
      <c r="AJ186"/>
      <c r="AK186"/>
      <c r="AL186"/>
      <c r="AM186"/>
      <c r="AN186"/>
      <c r="AO186"/>
      <c r="AP186"/>
      <c r="AQ186"/>
      <c r="AR186"/>
      <c r="AS186"/>
      <c r="AT186"/>
      <c r="AU186"/>
      <c r="AV186"/>
      <c r="AW186"/>
      <c r="AX186"/>
      <c r="AY186"/>
      <c r="AZ186"/>
      <c r="BA186"/>
      <c r="BB186"/>
      <c r="BC186"/>
      <c r="BD186"/>
      <c r="BE186"/>
      <c r="BF186"/>
      <c r="BG186"/>
      <c r="BH186"/>
      <c r="BI186"/>
      <c r="BJ186"/>
      <c r="BK186"/>
      <c r="BL186"/>
      <c r="BM186"/>
      <c r="BN186"/>
      <c r="BO186"/>
      <c r="BP186"/>
      <c r="BQ186"/>
      <c r="BR186"/>
      <c r="BS186"/>
      <c r="BT186"/>
      <c r="BU186"/>
      <c r="BV186"/>
      <c r="BW186"/>
      <c r="BX186"/>
      <c r="BY186"/>
      <c r="BZ186"/>
      <c r="CA186"/>
      <c r="CB186"/>
      <c r="CC186"/>
      <c r="CD186"/>
      <c r="CE186"/>
      <c r="CF186"/>
      <c r="CG186"/>
      <c r="CH186"/>
      <c r="CI186"/>
      <c r="CJ186"/>
      <c r="CK186"/>
      <c r="CL186"/>
      <c r="CM186"/>
      <c r="CN186"/>
      <c r="CO186"/>
      <c r="CP186"/>
      <c r="CQ186"/>
      <c r="CR186"/>
      <c r="CS186"/>
      <c r="CT186"/>
      <c r="CU186"/>
      <c r="CV186"/>
      <c r="CW186"/>
      <c r="CX186"/>
      <c r="CY186"/>
      <c r="CZ186"/>
      <c r="DA186"/>
      <c r="DB186"/>
      <c r="DC186"/>
      <c r="DD186"/>
      <c r="DE186"/>
      <c r="DF186"/>
      <c r="DG186"/>
      <c r="DH186"/>
      <c r="DI186"/>
      <c r="DJ186"/>
      <c r="DK186"/>
      <c r="DL186"/>
      <c r="DM186"/>
      <c r="DN186"/>
      <c r="DO186"/>
      <c r="DP186"/>
      <c r="DQ186"/>
      <c r="DR186"/>
      <c r="DS186"/>
      <c r="DT186"/>
      <c r="DU186"/>
      <c r="DV186"/>
      <c r="DW186"/>
      <c r="DX186"/>
      <c r="DY186"/>
      <c r="DZ186"/>
      <c r="EA186"/>
      <c r="EB186"/>
      <c r="EC186"/>
      <c r="ED186"/>
      <c r="EE186"/>
      <c r="EF186"/>
      <c r="EG186"/>
      <c r="EH186"/>
      <c r="EI186"/>
      <c r="EJ186"/>
      <c r="EK186"/>
      <c r="EL186"/>
      <c r="EM186"/>
      <c r="EN186"/>
      <c r="EO186"/>
      <c r="EP186"/>
      <c r="EQ186"/>
      <c r="ER186"/>
      <c r="ES186"/>
      <c r="ET186"/>
      <c r="EU186"/>
      <c r="EV186"/>
      <c r="EW186"/>
      <c r="EX186"/>
      <c r="EY186"/>
      <c r="EZ186"/>
    </row>
    <row r="187" spans="1:156" s="199" customFormat="1" ht="30" customHeight="1" x14ac:dyDescent="0.25">
      <c r="A187" s="172" t="s">
        <v>609</v>
      </c>
      <c r="B187" s="129">
        <v>185</v>
      </c>
      <c r="C187" s="167" t="s">
        <v>170</v>
      </c>
      <c r="D187" s="167" t="s">
        <v>228</v>
      </c>
      <c r="E187" s="129" t="s">
        <v>616</v>
      </c>
      <c r="F187" s="124">
        <f t="shared" si="45"/>
        <v>2</v>
      </c>
      <c r="G187" s="196">
        <v>43</v>
      </c>
      <c r="H187" s="196">
        <v>3</v>
      </c>
      <c r="I187" s="147">
        <v>3</v>
      </c>
      <c r="J187" s="138">
        <f t="shared" si="46"/>
        <v>2</v>
      </c>
      <c r="K187" s="132">
        <v>90.476190476190482</v>
      </c>
      <c r="L187" s="138">
        <f t="shared" si="47"/>
        <v>4</v>
      </c>
      <c r="M187" s="126">
        <v>2</v>
      </c>
      <c r="N187" s="126">
        <v>1</v>
      </c>
      <c r="O187" s="126">
        <v>2</v>
      </c>
      <c r="P187" s="124">
        <f t="shared" si="48"/>
        <v>5</v>
      </c>
      <c r="Q187" s="80">
        <v>43</v>
      </c>
      <c r="R187" s="80">
        <v>34</v>
      </c>
      <c r="S187" s="140">
        <f t="shared" si="49"/>
        <v>79</v>
      </c>
      <c r="T187" s="138">
        <f t="shared" si="50"/>
        <v>2</v>
      </c>
      <c r="U187" s="211">
        <v>42</v>
      </c>
      <c r="V187" s="211">
        <v>100</v>
      </c>
      <c r="W187" s="124">
        <f t="shared" si="51"/>
        <v>2</v>
      </c>
      <c r="X187" s="211">
        <v>24</v>
      </c>
      <c r="Y187" s="211">
        <v>1</v>
      </c>
      <c r="Z187" s="128">
        <f t="shared" si="52"/>
        <v>17</v>
      </c>
      <c r="AA187" s="128">
        <f t="shared" si="53"/>
        <v>85</v>
      </c>
      <c r="AB187" s="28"/>
      <c r="AC187" s="28"/>
      <c r="AD187" s="28"/>
      <c r="AE187" s="28"/>
      <c r="AF187" s="28"/>
      <c r="AG187" s="28"/>
      <c r="AH187" s="28"/>
      <c r="AI187" s="28"/>
      <c r="AJ187" s="28"/>
      <c r="AK187" s="28"/>
      <c r="AL187" s="28"/>
      <c r="AM187" s="28"/>
      <c r="AN187" s="28"/>
      <c r="AO187" s="28"/>
      <c r="AP187" s="28"/>
      <c r="AQ187" s="28"/>
      <c r="AR187" s="28"/>
      <c r="AS187" s="28"/>
      <c r="AT187" s="28"/>
      <c r="AU187" s="28"/>
      <c r="AV187" s="28"/>
      <c r="AW187" s="28"/>
      <c r="AX187" s="28"/>
      <c r="AY187" s="28"/>
      <c r="AZ187" s="28"/>
      <c r="BA187" s="28"/>
      <c r="BB187" s="28"/>
      <c r="BC187" s="28"/>
      <c r="BD187" s="28"/>
      <c r="BE187" s="28"/>
      <c r="BF187" s="28"/>
      <c r="BG187" s="28"/>
      <c r="BH187" s="28"/>
      <c r="BI187" s="28"/>
      <c r="BJ187" s="28"/>
      <c r="BK187" s="28"/>
      <c r="BL187" s="28"/>
      <c r="BM187" s="28"/>
      <c r="BN187" s="28"/>
      <c r="BO187" s="28"/>
      <c r="BP187" s="28"/>
      <c r="BQ187" s="28"/>
      <c r="BR187" s="28"/>
      <c r="BS187" s="28"/>
      <c r="BT187" s="28"/>
      <c r="BU187" s="28"/>
      <c r="BV187" s="28"/>
      <c r="BW187" s="28"/>
      <c r="BX187" s="28"/>
      <c r="BY187" s="28"/>
      <c r="BZ187" s="28"/>
      <c r="CA187" s="28"/>
      <c r="CB187" s="28"/>
      <c r="CC187" s="28"/>
      <c r="CD187" s="28"/>
      <c r="CE187" s="28"/>
      <c r="CF187" s="28"/>
      <c r="CG187" s="28"/>
      <c r="CH187" s="28"/>
      <c r="CI187" s="28"/>
      <c r="CJ187" s="28"/>
      <c r="CK187" s="28"/>
      <c r="CL187" s="28"/>
      <c r="CM187" s="28"/>
      <c r="CN187" s="28"/>
      <c r="CO187" s="28"/>
      <c r="CP187" s="28"/>
      <c r="CQ187" s="28"/>
      <c r="CR187" s="28"/>
      <c r="CS187" s="28"/>
      <c r="CT187" s="28"/>
      <c r="CU187" s="28"/>
      <c r="CV187" s="28"/>
      <c r="CW187" s="28"/>
      <c r="CX187" s="28"/>
      <c r="CY187" s="28"/>
      <c r="CZ187" s="28"/>
      <c r="DA187" s="28"/>
      <c r="DB187" s="28"/>
      <c r="DC187" s="28"/>
      <c r="DD187" s="28"/>
      <c r="DE187" s="28"/>
      <c r="DF187" s="28"/>
      <c r="DG187" s="28"/>
      <c r="DH187" s="28"/>
      <c r="DI187" s="28"/>
      <c r="DJ187" s="28"/>
      <c r="DK187" s="28"/>
      <c r="DL187" s="28"/>
      <c r="DM187" s="28"/>
      <c r="DN187" s="28"/>
      <c r="DO187" s="28"/>
      <c r="DP187" s="28"/>
      <c r="DQ187" s="28"/>
      <c r="DR187" s="28"/>
      <c r="DS187" s="28"/>
      <c r="DT187" s="28"/>
      <c r="DU187" s="28"/>
      <c r="DV187" s="28"/>
      <c r="DW187" s="28"/>
      <c r="DX187" s="28"/>
      <c r="DY187" s="28"/>
      <c r="DZ187" s="28"/>
      <c r="EA187" s="28"/>
      <c r="EB187" s="28"/>
      <c r="EC187" s="28"/>
      <c r="ED187" s="28"/>
      <c r="EE187" s="28"/>
      <c r="EF187" s="28"/>
      <c r="EG187" s="28"/>
      <c r="EH187" s="28"/>
      <c r="EI187" s="28"/>
      <c r="EJ187" s="28"/>
      <c r="EK187" s="28"/>
      <c r="EL187" s="28"/>
      <c r="EM187" s="28"/>
      <c r="EN187" s="28"/>
      <c r="EO187" s="28"/>
      <c r="EP187" s="28"/>
      <c r="EQ187" s="28"/>
      <c r="ER187" s="28"/>
      <c r="ES187" s="28"/>
      <c r="ET187" s="28"/>
      <c r="EU187" s="28"/>
      <c r="EV187" s="28"/>
      <c r="EW187" s="28"/>
      <c r="EX187" s="28"/>
      <c r="EY187" s="28"/>
      <c r="EZ187" s="28"/>
    </row>
    <row r="188" spans="1:156" s="199" customFormat="1" ht="30" customHeight="1" x14ac:dyDescent="0.25">
      <c r="A188" s="169" t="s">
        <v>610</v>
      </c>
      <c r="B188" s="129">
        <v>186</v>
      </c>
      <c r="C188" s="167" t="s">
        <v>175</v>
      </c>
      <c r="D188" s="167" t="s">
        <v>232</v>
      </c>
      <c r="E188" s="129" t="s">
        <v>616</v>
      </c>
      <c r="F188" s="124">
        <f t="shared" si="45"/>
        <v>2</v>
      </c>
      <c r="G188" s="196">
        <v>133</v>
      </c>
      <c r="H188" s="196">
        <v>8</v>
      </c>
      <c r="I188" s="224">
        <v>8</v>
      </c>
      <c r="J188" s="138">
        <f t="shared" si="46"/>
        <v>2</v>
      </c>
      <c r="K188" s="142">
        <v>98.4</v>
      </c>
      <c r="L188" s="138">
        <f t="shared" si="47"/>
        <v>4</v>
      </c>
      <c r="M188" s="126">
        <v>1</v>
      </c>
      <c r="N188" s="126">
        <v>1</v>
      </c>
      <c r="O188" s="126">
        <v>1</v>
      </c>
      <c r="P188" s="124">
        <f t="shared" si="48"/>
        <v>3</v>
      </c>
      <c r="Q188" s="80">
        <v>135</v>
      </c>
      <c r="R188" s="80">
        <v>135</v>
      </c>
      <c r="S188" s="139">
        <f t="shared" si="49"/>
        <v>100</v>
      </c>
      <c r="T188" s="138">
        <f t="shared" si="50"/>
        <v>4</v>
      </c>
      <c r="U188" s="196">
        <v>132</v>
      </c>
      <c r="V188" s="196">
        <v>100</v>
      </c>
      <c r="W188" s="124">
        <f t="shared" si="51"/>
        <v>2</v>
      </c>
      <c r="X188" s="91">
        <v>39</v>
      </c>
      <c r="Y188" s="91">
        <v>1</v>
      </c>
      <c r="Z188" s="128">
        <f t="shared" si="52"/>
        <v>17</v>
      </c>
      <c r="AA188" s="128">
        <f t="shared" si="53"/>
        <v>85</v>
      </c>
      <c r="AB188" s="101"/>
      <c r="AC188" s="101"/>
      <c r="AD188" s="101"/>
      <c r="AE188" s="101"/>
      <c r="AF188" s="101"/>
      <c r="AG188" s="101"/>
      <c r="AH188" s="101"/>
      <c r="AI188" s="101"/>
      <c r="AJ188" s="101"/>
      <c r="AK188" s="101"/>
      <c r="AL188" s="101"/>
      <c r="AM188" s="101"/>
      <c r="AN188" s="101"/>
      <c r="AO188" s="101"/>
      <c r="AP188" s="101"/>
      <c r="AQ188" s="101"/>
      <c r="AR188" s="101"/>
      <c r="AS188" s="101"/>
      <c r="AT188" s="101"/>
      <c r="AU188" s="101"/>
      <c r="AV188" s="101"/>
      <c r="AW188" s="101"/>
      <c r="AX188" s="101"/>
      <c r="AY188" s="101"/>
      <c r="AZ188" s="101"/>
      <c r="BA188" s="101"/>
      <c r="BB188" s="101"/>
      <c r="BC188" s="101"/>
      <c r="BD188" s="101"/>
      <c r="BE188" s="101"/>
      <c r="BF188" s="101"/>
      <c r="BG188" s="101"/>
      <c r="BH188" s="101"/>
      <c r="BI188" s="101"/>
      <c r="BJ188" s="101"/>
      <c r="BK188" s="101"/>
      <c r="BL188" s="101"/>
      <c r="BM188" s="101"/>
      <c r="BN188" s="101"/>
      <c r="BO188" s="101"/>
      <c r="BP188" s="101"/>
      <c r="BQ188" s="101"/>
      <c r="BR188" s="101"/>
      <c r="BS188" s="101"/>
      <c r="BT188" s="101"/>
      <c r="BU188" s="101"/>
      <c r="BV188" s="101"/>
      <c r="BW188" s="101"/>
      <c r="BX188" s="101"/>
      <c r="BY188" s="101"/>
      <c r="BZ188" s="101"/>
      <c r="CA188" s="101"/>
      <c r="CB188" s="101"/>
      <c r="CC188" s="101"/>
      <c r="CD188" s="101"/>
      <c r="CE188" s="101"/>
      <c r="CF188" s="101"/>
      <c r="CG188" s="101"/>
      <c r="CH188" s="101"/>
      <c r="CI188" s="101"/>
      <c r="CJ188" s="101"/>
      <c r="CK188" s="101"/>
      <c r="CL188" s="101"/>
      <c r="CM188" s="101"/>
      <c r="CN188" s="101"/>
      <c r="CO188" s="101"/>
      <c r="CP188" s="101"/>
      <c r="CQ188" s="101"/>
      <c r="CR188" s="101"/>
      <c r="CS188" s="101"/>
      <c r="CT188" s="101"/>
      <c r="CU188" s="101"/>
      <c r="CV188" s="101"/>
      <c r="CW188" s="101"/>
      <c r="CX188" s="101"/>
      <c r="CY188" s="101"/>
      <c r="CZ188" s="101"/>
      <c r="DA188" s="101"/>
      <c r="DB188" s="101"/>
      <c r="DC188" s="101"/>
      <c r="DD188" s="101"/>
      <c r="DE188" s="101"/>
      <c r="DF188" s="101"/>
      <c r="DG188" s="101"/>
      <c r="DH188" s="101"/>
      <c r="DI188" s="101"/>
      <c r="DJ188" s="101"/>
      <c r="DK188" s="101"/>
      <c r="DL188" s="101"/>
      <c r="DM188" s="101"/>
      <c r="DN188" s="101"/>
      <c r="DO188" s="101"/>
      <c r="DP188" s="101"/>
      <c r="DQ188" s="101"/>
      <c r="DR188" s="101"/>
      <c r="DS188" s="101"/>
      <c r="DT188" s="101"/>
      <c r="DU188" s="101"/>
      <c r="DV188" s="101"/>
      <c r="DW188" s="101"/>
      <c r="DX188" s="101"/>
      <c r="DY188" s="101"/>
      <c r="DZ188" s="101"/>
      <c r="EA188" s="101"/>
      <c r="EB188" s="101"/>
      <c r="EC188" s="101"/>
      <c r="ED188" s="101"/>
      <c r="EE188" s="101"/>
      <c r="EF188" s="101"/>
      <c r="EG188" s="101"/>
      <c r="EH188" s="101"/>
      <c r="EI188" s="101"/>
      <c r="EJ188" s="101"/>
      <c r="EK188" s="101"/>
      <c r="EL188" s="101"/>
      <c r="EM188" s="101"/>
      <c r="EN188" s="101"/>
      <c r="EO188" s="101"/>
      <c r="EP188" s="101"/>
      <c r="EQ188" s="101"/>
      <c r="ER188" s="101"/>
      <c r="ES188" s="101"/>
      <c r="ET188" s="101"/>
      <c r="EU188" s="101"/>
      <c r="EV188" s="101"/>
      <c r="EW188" s="101"/>
      <c r="EX188" s="101"/>
      <c r="EY188" s="101"/>
      <c r="EZ188" s="101"/>
    </row>
    <row r="189" spans="1:156" s="199" customFormat="1" ht="30" customHeight="1" x14ac:dyDescent="0.25">
      <c r="A189" s="166" t="s">
        <v>612</v>
      </c>
      <c r="B189" s="129">
        <v>187</v>
      </c>
      <c r="C189" s="167" t="s">
        <v>150</v>
      </c>
      <c r="D189" s="167" t="s">
        <v>347</v>
      </c>
      <c r="E189" s="195" t="s">
        <v>616</v>
      </c>
      <c r="F189" s="124">
        <f t="shared" si="45"/>
        <v>2</v>
      </c>
      <c r="G189" s="196">
        <v>36</v>
      </c>
      <c r="H189" s="196">
        <v>2</v>
      </c>
      <c r="I189" s="218">
        <v>2</v>
      </c>
      <c r="J189" s="138">
        <f t="shared" si="46"/>
        <v>2</v>
      </c>
      <c r="K189" s="142">
        <v>87.3</v>
      </c>
      <c r="L189" s="124">
        <f t="shared" si="47"/>
        <v>3</v>
      </c>
      <c r="M189" s="197">
        <v>1</v>
      </c>
      <c r="N189" s="197">
        <v>2</v>
      </c>
      <c r="O189" s="197">
        <v>1</v>
      </c>
      <c r="P189" s="124">
        <f t="shared" si="48"/>
        <v>4</v>
      </c>
      <c r="Q189" s="80">
        <v>35</v>
      </c>
      <c r="R189" s="80">
        <v>35</v>
      </c>
      <c r="S189" s="140">
        <f t="shared" si="49"/>
        <v>100</v>
      </c>
      <c r="T189" s="124">
        <f t="shared" si="50"/>
        <v>4</v>
      </c>
      <c r="U189" s="196">
        <v>44</v>
      </c>
      <c r="V189" s="196">
        <v>100</v>
      </c>
      <c r="W189" s="124">
        <f t="shared" si="51"/>
        <v>2</v>
      </c>
      <c r="X189" s="198">
        <v>22</v>
      </c>
      <c r="Y189" s="198">
        <v>1</v>
      </c>
      <c r="Z189" s="128">
        <f t="shared" si="52"/>
        <v>17</v>
      </c>
      <c r="AA189" s="128">
        <f t="shared" si="53"/>
        <v>85</v>
      </c>
      <c r="AB189"/>
      <c r="AC189"/>
      <c r="AD189"/>
      <c r="AE189"/>
      <c r="AF189"/>
      <c r="AG189"/>
      <c r="AH189"/>
      <c r="AI189"/>
      <c r="AJ189"/>
      <c r="AK189"/>
      <c r="AL189"/>
      <c r="AM189"/>
      <c r="AN189"/>
      <c r="AO189"/>
      <c r="AP189"/>
      <c r="AQ189"/>
      <c r="AR189"/>
      <c r="AS189"/>
      <c r="AT189"/>
      <c r="AU189"/>
      <c r="AV189"/>
      <c r="AW189"/>
      <c r="AX189"/>
      <c r="AY189"/>
      <c r="AZ189"/>
      <c r="BA189"/>
      <c r="BB189"/>
      <c r="BC189"/>
      <c r="BD189"/>
      <c r="BE189"/>
      <c r="BF189"/>
      <c r="BG189"/>
      <c r="BH189"/>
      <c r="BI189"/>
      <c r="BJ189"/>
      <c r="BK189"/>
      <c r="BL189"/>
      <c r="BM189"/>
      <c r="BN189"/>
      <c r="BO189"/>
      <c r="BP189"/>
      <c r="BQ189"/>
      <c r="BR189"/>
      <c r="BS189"/>
      <c r="BT189"/>
      <c r="BU189"/>
      <c r="BV189"/>
      <c r="BW189"/>
      <c r="BX189"/>
      <c r="BY189"/>
      <c r="BZ189"/>
      <c r="CA189"/>
      <c r="CB189"/>
      <c r="CC189"/>
      <c r="CD189"/>
      <c r="CE189"/>
      <c r="CF189"/>
      <c r="CG189"/>
      <c r="CH189"/>
      <c r="CI189"/>
      <c r="CJ189"/>
      <c r="CK189"/>
      <c r="CL189"/>
      <c r="CM189"/>
      <c r="CN189"/>
      <c r="CO189"/>
      <c r="CP189"/>
      <c r="CQ189"/>
      <c r="CR189"/>
      <c r="CS189"/>
      <c r="CT189"/>
      <c r="CU189"/>
      <c r="CV189"/>
      <c r="CW189"/>
      <c r="CX189"/>
      <c r="CY189"/>
      <c r="CZ189"/>
      <c r="DA189"/>
      <c r="DB189"/>
      <c r="DC189"/>
      <c r="DD189"/>
      <c r="DE189"/>
      <c r="DF189"/>
      <c r="DG189"/>
      <c r="DH189"/>
      <c r="DI189"/>
      <c r="DJ189"/>
      <c r="DK189"/>
      <c r="DL189"/>
      <c r="DM189"/>
      <c r="DN189"/>
      <c r="DO189"/>
      <c r="DP189"/>
      <c r="DQ189"/>
      <c r="DR189"/>
      <c r="DS189"/>
      <c r="DT189"/>
      <c r="DU189"/>
      <c r="DV189"/>
      <c r="DW189"/>
      <c r="DX189"/>
      <c r="DY189"/>
      <c r="DZ189"/>
      <c r="EA189"/>
      <c r="EB189"/>
      <c r="EC189"/>
      <c r="ED189"/>
      <c r="EE189"/>
      <c r="EF189"/>
      <c r="EG189"/>
      <c r="EH189"/>
      <c r="EI189"/>
      <c r="EJ189"/>
      <c r="EK189"/>
      <c r="EL189"/>
      <c r="EM189"/>
      <c r="EN189"/>
      <c r="EO189"/>
      <c r="EP189"/>
      <c r="EQ189"/>
      <c r="ER189"/>
      <c r="ES189"/>
      <c r="ET189"/>
      <c r="EU189"/>
      <c r="EV189"/>
      <c r="EW189"/>
      <c r="EX189"/>
      <c r="EY189"/>
      <c r="EZ189"/>
    </row>
    <row r="190" spans="1:156" s="199" customFormat="1" ht="30" customHeight="1" x14ac:dyDescent="0.25">
      <c r="A190" s="166" t="s">
        <v>612</v>
      </c>
      <c r="B190" s="129">
        <v>188</v>
      </c>
      <c r="C190" s="167" t="s">
        <v>144</v>
      </c>
      <c r="D190" s="167" t="s">
        <v>344</v>
      </c>
      <c r="E190" s="195" t="s">
        <v>616</v>
      </c>
      <c r="F190" s="124">
        <f t="shared" si="45"/>
        <v>2</v>
      </c>
      <c r="G190" s="196">
        <v>188</v>
      </c>
      <c r="H190" s="196">
        <v>11</v>
      </c>
      <c r="I190" s="218">
        <v>11</v>
      </c>
      <c r="J190" s="138">
        <f t="shared" si="46"/>
        <v>2</v>
      </c>
      <c r="K190" s="142">
        <v>93.7</v>
      </c>
      <c r="L190" s="124">
        <f t="shared" si="47"/>
        <v>4</v>
      </c>
      <c r="M190" s="197">
        <v>1</v>
      </c>
      <c r="N190" s="197">
        <v>1</v>
      </c>
      <c r="O190" s="197">
        <v>1</v>
      </c>
      <c r="P190" s="124">
        <f t="shared" si="48"/>
        <v>3</v>
      </c>
      <c r="Q190" s="80">
        <v>177</v>
      </c>
      <c r="R190" s="80">
        <v>177</v>
      </c>
      <c r="S190" s="140">
        <f t="shared" si="49"/>
        <v>100</v>
      </c>
      <c r="T190" s="124">
        <f t="shared" si="50"/>
        <v>4</v>
      </c>
      <c r="U190" s="196">
        <v>192</v>
      </c>
      <c r="V190" s="196">
        <v>100</v>
      </c>
      <c r="W190" s="124">
        <f t="shared" si="51"/>
        <v>2</v>
      </c>
      <c r="X190" s="198">
        <v>100</v>
      </c>
      <c r="Y190" s="198">
        <v>54</v>
      </c>
      <c r="Z190" s="128">
        <f t="shared" si="52"/>
        <v>17</v>
      </c>
      <c r="AA190" s="128">
        <f t="shared" si="53"/>
        <v>85</v>
      </c>
      <c r="AB190"/>
      <c r="AC190"/>
      <c r="AD190"/>
      <c r="AE190"/>
      <c r="AF190"/>
      <c r="AG190"/>
      <c r="AH190"/>
      <c r="AI190"/>
      <c r="AJ190"/>
      <c r="AK190"/>
      <c r="AL190"/>
      <c r="AM190"/>
      <c r="AN190"/>
      <c r="AO190"/>
      <c r="AP190"/>
      <c r="AQ190"/>
      <c r="AR190"/>
      <c r="AS190"/>
      <c r="AT190"/>
      <c r="AU190"/>
      <c r="AV190"/>
      <c r="AW190"/>
      <c r="AX190"/>
      <c r="AY190"/>
      <c r="AZ190"/>
      <c r="BA190"/>
      <c r="BB190"/>
      <c r="BC190"/>
      <c r="BD190"/>
      <c r="BE190"/>
      <c r="BF190"/>
      <c r="BG190"/>
      <c r="BH190"/>
      <c r="BI190"/>
      <c r="BJ190"/>
      <c r="BK190"/>
      <c r="BL190"/>
      <c r="BM190"/>
      <c r="BN190"/>
      <c r="BO190"/>
      <c r="BP190"/>
      <c r="BQ190"/>
      <c r="BR190"/>
      <c r="BS190"/>
      <c r="BT190"/>
      <c r="BU190"/>
      <c r="BV190"/>
      <c r="BW190"/>
      <c r="BX190"/>
      <c r="BY190"/>
      <c r="BZ190"/>
      <c r="CA190"/>
      <c r="CB190"/>
      <c r="CC190"/>
      <c r="CD190"/>
      <c r="CE190"/>
      <c r="CF190"/>
      <c r="CG190"/>
      <c r="CH190"/>
      <c r="CI190"/>
      <c r="CJ190"/>
      <c r="CK190"/>
      <c r="CL190"/>
      <c r="CM190"/>
      <c r="CN190"/>
      <c r="CO190"/>
      <c r="CP190"/>
      <c r="CQ190"/>
      <c r="CR190"/>
      <c r="CS190"/>
      <c r="CT190"/>
      <c r="CU190"/>
      <c r="CV190"/>
      <c r="CW190"/>
      <c r="CX190"/>
      <c r="CY190"/>
      <c r="CZ190"/>
      <c r="DA190"/>
      <c r="DB190"/>
      <c r="DC190"/>
      <c r="DD190"/>
      <c r="DE190"/>
      <c r="DF190"/>
      <c r="DG190"/>
      <c r="DH190"/>
      <c r="DI190"/>
      <c r="DJ190"/>
      <c r="DK190"/>
      <c r="DL190"/>
      <c r="DM190"/>
      <c r="DN190"/>
      <c r="DO190"/>
      <c r="DP190"/>
      <c r="DQ190"/>
      <c r="DR190"/>
      <c r="DS190"/>
      <c r="DT190"/>
      <c r="DU190"/>
      <c r="DV190"/>
      <c r="DW190"/>
      <c r="DX190"/>
      <c r="DY190"/>
      <c r="DZ190"/>
      <c r="EA190"/>
      <c r="EB190"/>
      <c r="EC190"/>
      <c r="ED190"/>
      <c r="EE190"/>
      <c r="EF190"/>
      <c r="EG190"/>
      <c r="EH190"/>
      <c r="EI190"/>
      <c r="EJ190"/>
      <c r="EK190"/>
      <c r="EL190"/>
      <c r="EM190"/>
      <c r="EN190"/>
      <c r="EO190"/>
      <c r="EP190"/>
      <c r="EQ190"/>
      <c r="ER190"/>
      <c r="ES190"/>
      <c r="ET190"/>
      <c r="EU190"/>
      <c r="EV190"/>
      <c r="EW190"/>
      <c r="EX190"/>
      <c r="EY190"/>
      <c r="EZ190"/>
    </row>
    <row r="191" spans="1:156" s="199" customFormat="1" ht="30" customHeight="1" x14ac:dyDescent="0.25">
      <c r="A191" s="166" t="s">
        <v>612</v>
      </c>
      <c r="B191" s="129">
        <v>189</v>
      </c>
      <c r="C191" s="167" t="s">
        <v>149</v>
      </c>
      <c r="D191" s="167" t="s">
        <v>337</v>
      </c>
      <c r="E191" s="195" t="s">
        <v>616</v>
      </c>
      <c r="F191" s="124">
        <f t="shared" si="45"/>
        <v>2</v>
      </c>
      <c r="G191" s="196">
        <v>56</v>
      </c>
      <c r="H191" s="196">
        <v>3</v>
      </c>
      <c r="I191" s="218">
        <v>3</v>
      </c>
      <c r="J191" s="138">
        <f t="shared" si="46"/>
        <v>2</v>
      </c>
      <c r="K191" s="142">
        <v>95.2</v>
      </c>
      <c r="L191" s="124">
        <f t="shared" si="47"/>
        <v>4</v>
      </c>
      <c r="M191" s="197">
        <v>1</v>
      </c>
      <c r="N191" s="197">
        <v>1</v>
      </c>
      <c r="O191" s="197">
        <v>1</v>
      </c>
      <c r="P191" s="124">
        <f t="shared" si="48"/>
        <v>3</v>
      </c>
      <c r="Q191" s="80">
        <v>54</v>
      </c>
      <c r="R191" s="80">
        <v>54</v>
      </c>
      <c r="S191" s="140">
        <f t="shared" si="49"/>
        <v>100</v>
      </c>
      <c r="T191" s="124">
        <f t="shared" si="50"/>
        <v>4</v>
      </c>
      <c r="U191" s="196">
        <v>53</v>
      </c>
      <c r="V191" s="196">
        <v>100</v>
      </c>
      <c r="W191" s="124">
        <f t="shared" si="51"/>
        <v>2</v>
      </c>
      <c r="X191" s="198">
        <v>109</v>
      </c>
      <c r="Y191" s="198">
        <v>0</v>
      </c>
      <c r="Z191" s="128">
        <f t="shared" si="52"/>
        <v>17</v>
      </c>
      <c r="AA191" s="128">
        <f t="shared" si="53"/>
        <v>85</v>
      </c>
      <c r="AB191"/>
      <c r="AC191"/>
      <c r="AD191"/>
      <c r="AE191"/>
      <c r="AF191"/>
      <c r="AG191"/>
      <c r="AH191"/>
      <c r="AI191"/>
      <c r="AJ191"/>
      <c r="AK191"/>
      <c r="AL191"/>
      <c r="AM191"/>
      <c r="AN191"/>
      <c r="AO191"/>
      <c r="AP191"/>
      <c r="AQ191"/>
      <c r="AR191"/>
      <c r="AS191"/>
      <c r="AT191"/>
      <c r="AU191"/>
      <c r="AV191"/>
      <c r="AW191"/>
      <c r="AX191"/>
      <c r="AY191"/>
      <c r="AZ191"/>
      <c r="BA191"/>
      <c r="BB191"/>
      <c r="BC191"/>
      <c r="BD191"/>
      <c r="BE191"/>
      <c r="BF191"/>
      <c r="BG191"/>
      <c r="BH191"/>
      <c r="BI191"/>
      <c r="BJ191"/>
      <c r="BK191"/>
      <c r="BL191"/>
      <c r="BM191"/>
      <c r="BN191"/>
      <c r="BO191"/>
      <c r="BP191"/>
      <c r="BQ191"/>
      <c r="BR191"/>
      <c r="BS191"/>
      <c r="BT191"/>
      <c r="BU191"/>
      <c r="BV191"/>
      <c r="BW191"/>
      <c r="BX191"/>
      <c r="BY191"/>
      <c r="BZ191"/>
      <c r="CA191"/>
      <c r="CB191"/>
      <c r="CC191"/>
      <c r="CD191"/>
      <c r="CE191"/>
      <c r="CF191"/>
      <c r="CG191"/>
      <c r="CH191"/>
      <c r="CI191"/>
      <c r="CJ191"/>
      <c r="CK191"/>
      <c r="CL191"/>
      <c r="CM191"/>
      <c r="CN191"/>
      <c r="CO191"/>
      <c r="CP191"/>
      <c r="CQ191"/>
      <c r="CR191"/>
      <c r="CS191"/>
      <c r="CT191"/>
      <c r="CU191"/>
      <c r="CV191"/>
      <c r="CW191"/>
      <c r="CX191"/>
      <c r="CY191"/>
      <c r="CZ191"/>
      <c r="DA191"/>
      <c r="DB191"/>
      <c r="DC191"/>
      <c r="DD191"/>
      <c r="DE191"/>
      <c r="DF191"/>
      <c r="DG191"/>
      <c r="DH191"/>
      <c r="DI191"/>
      <c r="DJ191"/>
      <c r="DK191"/>
      <c r="DL191"/>
      <c r="DM191"/>
      <c r="DN191"/>
      <c r="DO191"/>
      <c r="DP191"/>
      <c r="DQ191"/>
      <c r="DR191"/>
      <c r="DS191"/>
      <c r="DT191"/>
      <c r="DU191"/>
      <c r="DV191"/>
      <c r="DW191"/>
      <c r="DX191"/>
      <c r="DY191"/>
      <c r="DZ191"/>
      <c r="EA191"/>
      <c r="EB191"/>
      <c r="EC191"/>
      <c r="ED191"/>
      <c r="EE191"/>
      <c r="EF191"/>
      <c r="EG191"/>
      <c r="EH191"/>
      <c r="EI191"/>
      <c r="EJ191"/>
      <c r="EK191"/>
      <c r="EL191"/>
      <c r="EM191"/>
      <c r="EN191"/>
      <c r="EO191"/>
      <c r="EP191"/>
      <c r="EQ191"/>
      <c r="ER191"/>
      <c r="ES191"/>
      <c r="ET191"/>
      <c r="EU191"/>
      <c r="EV191"/>
      <c r="EW191"/>
      <c r="EX191"/>
      <c r="EY191"/>
      <c r="EZ191"/>
    </row>
    <row r="192" spans="1:156" s="78" customFormat="1" ht="30" customHeight="1" x14ac:dyDescent="0.25">
      <c r="A192" s="146" t="s">
        <v>34</v>
      </c>
      <c r="B192" s="129">
        <v>190</v>
      </c>
      <c r="C192" s="167" t="s">
        <v>212</v>
      </c>
      <c r="D192" s="167" t="s">
        <v>361</v>
      </c>
      <c r="E192" s="195" t="s">
        <v>616</v>
      </c>
      <c r="F192" s="138">
        <f t="shared" si="45"/>
        <v>2</v>
      </c>
      <c r="G192" s="196">
        <v>41</v>
      </c>
      <c r="H192" s="196">
        <v>4</v>
      </c>
      <c r="I192" s="147">
        <v>4</v>
      </c>
      <c r="J192" s="138">
        <f t="shared" si="46"/>
        <v>2</v>
      </c>
      <c r="K192" s="125">
        <v>95.238095238095227</v>
      </c>
      <c r="L192" s="138">
        <f t="shared" si="47"/>
        <v>4</v>
      </c>
      <c r="M192" s="197">
        <v>2</v>
      </c>
      <c r="N192" s="197">
        <v>1</v>
      </c>
      <c r="O192" s="197">
        <v>0</v>
      </c>
      <c r="P192" s="124">
        <f t="shared" si="48"/>
        <v>3</v>
      </c>
      <c r="Q192" s="80">
        <v>41</v>
      </c>
      <c r="R192" s="80">
        <v>39</v>
      </c>
      <c r="S192" s="140">
        <f t="shared" si="49"/>
        <v>95</v>
      </c>
      <c r="T192" s="138">
        <f t="shared" si="50"/>
        <v>4</v>
      </c>
      <c r="U192" s="196">
        <v>44</v>
      </c>
      <c r="V192" s="196">
        <v>100</v>
      </c>
      <c r="W192" s="124">
        <f t="shared" si="51"/>
        <v>2</v>
      </c>
      <c r="X192" s="198">
        <v>78</v>
      </c>
      <c r="Y192" s="198">
        <v>0</v>
      </c>
      <c r="Z192" s="128">
        <f t="shared" si="52"/>
        <v>17</v>
      </c>
      <c r="AA192" s="128">
        <f t="shared" si="53"/>
        <v>85</v>
      </c>
      <c r="AD192" s="199"/>
    </row>
    <row r="193" spans="1:156" s="78" customFormat="1" ht="30" customHeight="1" x14ac:dyDescent="0.25">
      <c r="A193" s="146" t="s">
        <v>34</v>
      </c>
      <c r="B193" s="129">
        <v>191</v>
      </c>
      <c r="C193" s="167" t="s">
        <v>555</v>
      </c>
      <c r="D193" s="167" t="s">
        <v>377</v>
      </c>
      <c r="E193" s="195" t="s">
        <v>616</v>
      </c>
      <c r="F193" s="138">
        <f t="shared" si="45"/>
        <v>2</v>
      </c>
      <c r="G193" s="196">
        <v>306</v>
      </c>
      <c r="H193" s="196">
        <v>12</v>
      </c>
      <c r="I193" s="147">
        <v>12</v>
      </c>
      <c r="J193" s="138">
        <f t="shared" si="46"/>
        <v>2</v>
      </c>
      <c r="K193" s="125">
        <v>96.825396825396822</v>
      </c>
      <c r="L193" s="138">
        <f t="shared" si="47"/>
        <v>4</v>
      </c>
      <c r="M193" s="197">
        <v>1</v>
      </c>
      <c r="N193" s="197">
        <v>1</v>
      </c>
      <c r="O193" s="197">
        <v>1</v>
      </c>
      <c r="P193" s="124">
        <f t="shared" si="48"/>
        <v>3</v>
      </c>
      <c r="Q193" s="80">
        <v>294</v>
      </c>
      <c r="R193" s="80">
        <v>294</v>
      </c>
      <c r="S193" s="140">
        <f t="shared" si="49"/>
        <v>100</v>
      </c>
      <c r="T193" s="138">
        <f t="shared" si="50"/>
        <v>4</v>
      </c>
      <c r="U193" s="196">
        <v>491</v>
      </c>
      <c r="V193" s="196">
        <v>100</v>
      </c>
      <c r="W193" s="124">
        <f t="shared" si="51"/>
        <v>2</v>
      </c>
      <c r="X193" s="198">
        <v>101</v>
      </c>
      <c r="Y193" s="198">
        <v>57</v>
      </c>
      <c r="Z193" s="128">
        <f t="shared" si="52"/>
        <v>17</v>
      </c>
      <c r="AA193" s="128">
        <f t="shared" si="53"/>
        <v>85</v>
      </c>
      <c r="AD193" s="199"/>
    </row>
    <row r="194" spans="1:156" s="78" customFormat="1" ht="30" customHeight="1" x14ac:dyDescent="0.25">
      <c r="A194" s="146" t="s">
        <v>34</v>
      </c>
      <c r="B194" s="129">
        <v>192</v>
      </c>
      <c r="C194" s="167" t="s">
        <v>557</v>
      </c>
      <c r="D194" s="167" t="s">
        <v>364</v>
      </c>
      <c r="E194" s="195" t="s">
        <v>616</v>
      </c>
      <c r="F194" s="138">
        <f t="shared" si="45"/>
        <v>2</v>
      </c>
      <c r="G194" s="196">
        <v>229</v>
      </c>
      <c r="H194" s="196">
        <v>10</v>
      </c>
      <c r="I194" s="147">
        <v>10</v>
      </c>
      <c r="J194" s="138">
        <f t="shared" si="46"/>
        <v>2</v>
      </c>
      <c r="K194" s="125">
        <v>96.825396825396822</v>
      </c>
      <c r="L194" s="138">
        <f t="shared" si="47"/>
        <v>4</v>
      </c>
      <c r="M194" s="197">
        <v>1</v>
      </c>
      <c r="N194" s="197">
        <v>2</v>
      </c>
      <c r="O194" s="197">
        <v>0</v>
      </c>
      <c r="P194" s="124">
        <f t="shared" si="48"/>
        <v>3</v>
      </c>
      <c r="Q194" s="80">
        <v>220</v>
      </c>
      <c r="R194" s="80">
        <v>220</v>
      </c>
      <c r="S194" s="140">
        <f t="shared" si="49"/>
        <v>100</v>
      </c>
      <c r="T194" s="138">
        <f t="shared" si="50"/>
        <v>4</v>
      </c>
      <c r="U194" s="196">
        <v>267</v>
      </c>
      <c r="V194" s="196">
        <v>100</v>
      </c>
      <c r="W194" s="124">
        <f t="shared" si="51"/>
        <v>2</v>
      </c>
      <c r="X194" s="198">
        <v>180</v>
      </c>
      <c r="Y194" s="198">
        <v>11</v>
      </c>
      <c r="Z194" s="128">
        <f t="shared" si="52"/>
        <v>17</v>
      </c>
      <c r="AA194" s="128">
        <f t="shared" si="53"/>
        <v>85</v>
      </c>
      <c r="AD194" s="199"/>
    </row>
    <row r="195" spans="1:156" s="78" customFormat="1" ht="30" customHeight="1" x14ac:dyDescent="0.25">
      <c r="A195" s="166" t="s">
        <v>604</v>
      </c>
      <c r="B195" s="129">
        <v>193</v>
      </c>
      <c r="C195" s="167" t="s">
        <v>125</v>
      </c>
      <c r="D195" s="167" t="s">
        <v>301</v>
      </c>
      <c r="E195" s="129" t="s">
        <v>616</v>
      </c>
      <c r="F195" s="124">
        <f t="shared" si="45"/>
        <v>2</v>
      </c>
      <c r="G195" s="196">
        <v>33</v>
      </c>
      <c r="H195" s="196">
        <v>2</v>
      </c>
      <c r="I195" s="144">
        <v>2</v>
      </c>
      <c r="J195" s="124">
        <f t="shared" si="46"/>
        <v>2</v>
      </c>
      <c r="K195" s="132">
        <v>92.063492063492063</v>
      </c>
      <c r="L195" s="124">
        <f t="shared" si="47"/>
        <v>4</v>
      </c>
      <c r="M195" s="126">
        <v>2</v>
      </c>
      <c r="N195" s="126">
        <v>0</v>
      </c>
      <c r="O195" s="126">
        <v>0</v>
      </c>
      <c r="P195" s="124">
        <f t="shared" si="48"/>
        <v>2</v>
      </c>
      <c r="Q195" s="80">
        <v>32</v>
      </c>
      <c r="R195" s="80">
        <v>30</v>
      </c>
      <c r="S195" s="127">
        <f t="shared" si="49"/>
        <v>94</v>
      </c>
      <c r="T195" s="124">
        <f t="shared" si="50"/>
        <v>4</v>
      </c>
      <c r="U195" s="196">
        <v>38</v>
      </c>
      <c r="V195" s="196">
        <v>100</v>
      </c>
      <c r="W195" s="124">
        <f t="shared" si="51"/>
        <v>2</v>
      </c>
      <c r="X195" s="196">
        <v>55</v>
      </c>
      <c r="Y195" s="196">
        <v>4</v>
      </c>
      <c r="Z195" s="128">
        <f t="shared" si="52"/>
        <v>16</v>
      </c>
      <c r="AA195" s="128">
        <f t="shared" si="53"/>
        <v>80</v>
      </c>
      <c r="AB195"/>
      <c r="AC195"/>
      <c r="AD195"/>
      <c r="AE195"/>
      <c r="AF195"/>
      <c r="AG195"/>
      <c r="AH195"/>
      <c r="AI195"/>
      <c r="AJ195"/>
      <c r="AK195"/>
      <c r="AL195"/>
      <c r="AM195"/>
      <c r="AN195"/>
      <c r="AO195"/>
      <c r="AP195"/>
      <c r="AQ195"/>
      <c r="AR195"/>
      <c r="AS195"/>
      <c r="AT195"/>
      <c r="AU195"/>
      <c r="AV195"/>
      <c r="AW195"/>
      <c r="AX195"/>
      <c r="AY195"/>
      <c r="AZ195"/>
      <c r="BA195"/>
      <c r="BB195"/>
      <c r="BC195"/>
      <c r="BD195"/>
      <c r="BE195"/>
      <c r="BF195"/>
      <c r="BG195"/>
      <c r="BH195"/>
      <c r="BI195"/>
      <c r="BJ195"/>
      <c r="BK195"/>
      <c r="BL195"/>
      <c r="BM195"/>
      <c r="BN195"/>
      <c r="BO195"/>
      <c r="BP195"/>
      <c r="BQ195"/>
      <c r="BR195"/>
      <c r="BS195"/>
      <c r="BT195"/>
      <c r="BU195"/>
      <c r="BV195"/>
      <c r="BW195"/>
      <c r="BX195"/>
      <c r="BY195"/>
      <c r="BZ195"/>
      <c r="CA195"/>
      <c r="CB195"/>
      <c r="CC195"/>
      <c r="CD195"/>
      <c r="CE195"/>
      <c r="CF195"/>
      <c r="CG195"/>
      <c r="CH195"/>
      <c r="CI195"/>
      <c r="CJ195"/>
      <c r="CK195"/>
      <c r="CL195"/>
      <c r="CM195"/>
      <c r="CN195"/>
      <c r="CO195"/>
      <c r="CP195"/>
      <c r="CQ195"/>
      <c r="CR195"/>
      <c r="CS195"/>
      <c r="CT195"/>
      <c r="CU195"/>
      <c r="CV195"/>
      <c r="CW195"/>
      <c r="CX195"/>
      <c r="CY195"/>
      <c r="CZ195"/>
      <c r="DA195"/>
      <c r="DB195"/>
      <c r="DC195"/>
      <c r="DD195"/>
      <c r="DE195"/>
      <c r="DF195"/>
      <c r="DG195"/>
      <c r="DH195"/>
      <c r="DI195"/>
      <c r="DJ195"/>
      <c r="DK195"/>
      <c r="DL195"/>
      <c r="DM195"/>
      <c r="DN195"/>
      <c r="DO195"/>
      <c r="DP195"/>
      <c r="DQ195"/>
      <c r="DR195"/>
      <c r="DS195"/>
      <c r="DT195"/>
      <c r="DU195"/>
      <c r="DV195"/>
      <c r="DW195"/>
      <c r="DX195"/>
      <c r="DY195"/>
      <c r="DZ195"/>
      <c r="EA195"/>
      <c r="EB195"/>
      <c r="EC195"/>
      <c r="ED195"/>
      <c r="EE195"/>
      <c r="EF195"/>
      <c r="EG195"/>
      <c r="EH195"/>
      <c r="EI195"/>
      <c r="EJ195"/>
      <c r="EK195"/>
      <c r="EL195"/>
      <c r="EM195"/>
      <c r="EN195"/>
      <c r="EO195"/>
      <c r="EP195"/>
      <c r="EQ195"/>
      <c r="ER195"/>
      <c r="ES195"/>
      <c r="ET195"/>
      <c r="EU195"/>
      <c r="EV195"/>
      <c r="EW195"/>
      <c r="EX195"/>
      <c r="EY195"/>
      <c r="EZ195"/>
    </row>
    <row r="196" spans="1:156" s="78" customFormat="1" ht="30" customHeight="1" x14ac:dyDescent="0.25">
      <c r="A196" s="169" t="s">
        <v>610</v>
      </c>
      <c r="B196" s="129">
        <v>194</v>
      </c>
      <c r="C196" s="167" t="s">
        <v>410</v>
      </c>
      <c r="D196" s="167" t="s">
        <v>409</v>
      </c>
      <c r="E196" s="129" t="s">
        <v>616</v>
      </c>
      <c r="F196" s="124">
        <f t="shared" ref="F196:F227" si="54">IF(E196="25/26",2,0)</f>
        <v>2</v>
      </c>
      <c r="G196" s="196">
        <v>9</v>
      </c>
      <c r="H196" s="196">
        <v>1</v>
      </c>
      <c r="I196" s="224">
        <v>1</v>
      </c>
      <c r="J196" s="138">
        <f t="shared" ref="J196:J227" si="55">IF(ABS((H196-I196)/I196)&lt;=0.1,2,IF(AND(ABS((H196-I196)/I196)&gt;0.1,ABS((H196-I196)/I196)&lt;=0.2),1,0))</f>
        <v>2</v>
      </c>
      <c r="K196" s="142">
        <v>88.9</v>
      </c>
      <c r="L196" s="138">
        <f t="shared" ref="L196:L227" si="56">IF(K196&gt;90,4,IF(AND(K196&gt;80,K196&lt;=90),3,IF(AND(K196&gt;=50,K196&lt;=80),2,IF(AND(K196&gt;=10,K196&lt;50),1,0))))</f>
        <v>3</v>
      </c>
      <c r="M196" s="126">
        <v>1</v>
      </c>
      <c r="N196" s="126">
        <v>1</v>
      </c>
      <c r="O196" s="126">
        <v>1</v>
      </c>
      <c r="P196" s="124">
        <f t="shared" ref="P196:P227" si="57">SUM(M196:O196)</f>
        <v>3</v>
      </c>
      <c r="Q196" s="80">
        <v>9</v>
      </c>
      <c r="R196" s="80">
        <v>8</v>
      </c>
      <c r="S196" s="139">
        <f t="shared" ref="S196:S227" si="58">ROUND(R196/Q196*100,0)</f>
        <v>89</v>
      </c>
      <c r="T196" s="138">
        <f t="shared" ref="T196:T227" si="59">IF(S196&gt;90,4,IF(AND(S196&gt;80,S196&lt;=90),3,IF(AND(S196&gt;=50,S196&lt;=80),2,IF(AND(S196&gt;=10,S196&lt;50),1,0))))</f>
        <v>3</v>
      </c>
      <c r="U196" s="196">
        <v>9</v>
      </c>
      <c r="V196" s="196">
        <v>100</v>
      </c>
      <c r="W196" s="124">
        <f t="shared" ref="W196:W227" si="60">IF(V196&gt;=90,2,IF(V196&gt;=80,1,0))</f>
        <v>2</v>
      </c>
      <c r="X196" s="91">
        <v>77</v>
      </c>
      <c r="Y196" s="91">
        <v>22</v>
      </c>
      <c r="Z196" s="128">
        <f t="shared" si="52"/>
        <v>15</v>
      </c>
      <c r="AA196" s="128">
        <f t="shared" ref="AA196:AA227" si="61">ROUND(Z196/$Z$2*100,0)</f>
        <v>75</v>
      </c>
      <c r="AB196" s="101"/>
      <c r="AC196" s="164"/>
      <c r="AD196" s="165"/>
      <c r="AE196" s="101"/>
      <c r="AF196" s="101"/>
      <c r="AG196" s="101"/>
      <c r="AH196" s="101"/>
      <c r="AI196" s="101"/>
      <c r="AJ196" s="101"/>
      <c r="AK196" s="101"/>
      <c r="AL196" s="101"/>
      <c r="AM196" s="101"/>
      <c r="AN196" s="101"/>
      <c r="AO196" s="101"/>
      <c r="AP196" s="101"/>
      <c r="AQ196" s="101"/>
      <c r="AR196" s="101"/>
      <c r="AS196" s="101"/>
      <c r="AT196" s="101"/>
      <c r="AU196" s="101"/>
      <c r="AV196" s="101"/>
      <c r="AW196" s="101"/>
      <c r="AX196" s="101"/>
      <c r="AY196" s="101"/>
      <c r="AZ196" s="101"/>
      <c r="BA196" s="101"/>
      <c r="BB196" s="101"/>
      <c r="BC196" s="101"/>
      <c r="BD196" s="101"/>
      <c r="BE196" s="101"/>
      <c r="BF196" s="101"/>
      <c r="BG196" s="101"/>
      <c r="BH196" s="101"/>
      <c r="BI196" s="101"/>
      <c r="BJ196" s="101"/>
      <c r="BK196" s="101"/>
      <c r="BL196" s="101"/>
      <c r="BM196" s="101"/>
      <c r="BN196" s="101"/>
      <c r="BO196" s="101"/>
      <c r="BP196" s="101"/>
      <c r="BQ196" s="101"/>
      <c r="BR196" s="101"/>
      <c r="BS196" s="101"/>
      <c r="BT196" s="101"/>
      <c r="BU196" s="101"/>
      <c r="BV196" s="101"/>
      <c r="BW196" s="101"/>
      <c r="BX196" s="101"/>
      <c r="BY196" s="101"/>
      <c r="BZ196" s="101"/>
      <c r="CA196" s="101"/>
      <c r="CB196" s="101"/>
      <c r="CC196" s="101"/>
      <c r="CD196" s="101"/>
      <c r="CE196" s="101"/>
      <c r="CF196" s="101"/>
      <c r="CG196" s="101"/>
      <c r="CH196" s="101"/>
      <c r="CI196" s="101"/>
      <c r="CJ196" s="101"/>
      <c r="CK196" s="101"/>
      <c r="CL196" s="101"/>
      <c r="CM196" s="101"/>
      <c r="CN196" s="101"/>
      <c r="CO196" s="101"/>
      <c r="CP196" s="101"/>
      <c r="CQ196" s="101"/>
      <c r="CR196" s="101"/>
      <c r="CS196" s="101"/>
      <c r="CT196" s="101"/>
      <c r="CU196" s="101"/>
      <c r="CV196" s="101"/>
      <c r="CW196" s="101"/>
      <c r="CX196" s="101"/>
      <c r="CY196" s="101"/>
      <c r="CZ196" s="101"/>
      <c r="DA196" s="101"/>
      <c r="DB196" s="101"/>
      <c r="DC196" s="101"/>
      <c r="DD196" s="101"/>
      <c r="DE196" s="101"/>
      <c r="DF196" s="101"/>
      <c r="DG196" s="101"/>
      <c r="DH196" s="101"/>
      <c r="DI196" s="101"/>
      <c r="DJ196" s="101"/>
      <c r="DK196" s="101"/>
      <c r="DL196" s="101"/>
      <c r="DM196" s="101"/>
      <c r="DN196" s="101"/>
      <c r="DO196" s="101"/>
      <c r="DP196" s="101"/>
      <c r="DQ196" s="101"/>
      <c r="DR196" s="101"/>
      <c r="DS196" s="101"/>
      <c r="DT196" s="101"/>
      <c r="DU196" s="101"/>
      <c r="DV196" s="101"/>
      <c r="DW196" s="101"/>
      <c r="DX196" s="101"/>
      <c r="DY196" s="101"/>
      <c r="DZ196" s="101"/>
      <c r="EA196" s="101"/>
      <c r="EB196" s="101"/>
      <c r="EC196" s="101"/>
      <c r="ED196" s="101"/>
      <c r="EE196" s="101"/>
      <c r="EF196" s="101"/>
      <c r="EG196" s="101"/>
      <c r="EH196" s="101"/>
      <c r="EI196" s="101"/>
      <c r="EJ196" s="101"/>
      <c r="EK196" s="101"/>
      <c r="EL196" s="101"/>
      <c r="EM196" s="101"/>
      <c r="EN196" s="101"/>
      <c r="EO196" s="101"/>
      <c r="EP196" s="101"/>
      <c r="EQ196" s="101"/>
      <c r="ER196" s="101"/>
      <c r="ES196" s="101"/>
      <c r="ET196" s="101"/>
      <c r="EU196" s="101"/>
      <c r="EV196" s="101"/>
      <c r="EW196" s="101"/>
      <c r="EX196" s="101"/>
      <c r="EY196" s="101"/>
      <c r="EZ196" s="101"/>
    </row>
    <row r="197" spans="1:156" s="78" customFormat="1" ht="30" customHeight="1" x14ac:dyDescent="0.25">
      <c r="A197" s="166" t="s">
        <v>595</v>
      </c>
      <c r="B197" s="129">
        <v>195</v>
      </c>
      <c r="C197" s="167" t="s">
        <v>585</v>
      </c>
      <c r="D197" s="167" t="s">
        <v>258</v>
      </c>
      <c r="E197" s="129" t="s">
        <v>616</v>
      </c>
      <c r="F197" s="124">
        <f t="shared" si="54"/>
        <v>2</v>
      </c>
      <c r="G197" s="91">
        <v>202</v>
      </c>
      <c r="H197" s="91">
        <v>11</v>
      </c>
      <c r="I197" s="123">
        <v>11</v>
      </c>
      <c r="J197" s="124">
        <f t="shared" si="55"/>
        <v>2</v>
      </c>
      <c r="K197" s="125">
        <v>41.666666666666671</v>
      </c>
      <c r="L197" s="124">
        <f t="shared" si="56"/>
        <v>1</v>
      </c>
      <c r="M197" s="126">
        <v>1</v>
      </c>
      <c r="N197" s="126">
        <v>1</v>
      </c>
      <c r="O197" s="126">
        <v>1</v>
      </c>
      <c r="P197" s="124">
        <f t="shared" si="57"/>
        <v>3</v>
      </c>
      <c r="Q197" s="80">
        <v>200</v>
      </c>
      <c r="R197" s="80">
        <v>200</v>
      </c>
      <c r="S197" s="127">
        <f t="shared" si="58"/>
        <v>100</v>
      </c>
      <c r="T197" s="124">
        <f t="shared" si="59"/>
        <v>4</v>
      </c>
      <c r="U197" s="91">
        <v>180</v>
      </c>
      <c r="V197" s="91">
        <v>100</v>
      </c>
      <c r="W197" s="124">
        <f t="shared" si="60"/>
        <v>2</v>
      </c>
      <c r="X197" s="91">
        <v>43</v>
      </c>
      <c r="Y197" s="91">
        <v>5</v>
      </c>
      <c r="Z197" s="128">
        <f t="shared" si="52"/>
        <v>14</v>
      </c>
      <c r="AA197" s="128">
        <f t="shared" si="61"/>
        <v>70</v>
      </c>
      <c r="AB197"/>
      <c r="AC197"/>
      <c r="AD197"/>
      <c r="AE197"/>
      <c r="AF197"/>
      <c r="AG197"/>
      <c r="AH197"/>
      <c r="AI197"/>
      <c r="AJ197"/>
      <c r="AK197"/>
      <c r="AL197"/>
      <c r="AM197"/>
      <c r="AN197"/>
      <c r="AO197"/>
      <c r="AP197"/>
      <c r="AQ197"/>
      <c r="AR197"/>
      <c r="AS197"/>
      <c r="AT197"/>
      <c r="AU197"/>
      <c r="AV197"/>
      <c r="AW197"/>
      <c r="AX197"/>
      <c r="AY197"/>
      <c r="AZ197"/>
      <c r="BA197"/>
      <c r="BB197"/>
      <c r="BC197"/>
      <c r="BD197"/>
      <c r="BE197"/>
      <c r="BF197"/>
      <c r="BG197"/>
      <c r="BH197"/>
      <c r="BI197"/>
      <c r="BJ197"/>
      <c r="BK197"/>
      <c r="BL197"/>
      <c r="BM197"/>
      <c r="BN197"/>
      <c r="BO197"/>
      <c r="BP197"/>
      <c r="BQ197"/>
      <c r="BR197"/>
      <c r="BS197"/>
      <c r="BT197"/>
      <c r="BU197"/>
      <c r="BV197"/>
      <c r="BW197"/>
      <c r="BX197"/>
      <c r="BY197"/>
      <c r="BZ197"/>
      <c r="CA197"/>
      <c r="CB197"/>
      <c r="CC197"/>
      <c r="CD197"/>
      <c r="CE197"/>
      <c r="CF197"/>
      <c r="CG197"/>
      <c r="CH197"/>
      <c r="CI197"/>
      <c r="CJ197"/>
      <c r="CK197"/>
      <c r="CL197"/>
      <c r="CM197"/>
      <c r="CN197"/>
      <c r="CO197"/>
      <c r="CP197"/>
      <c r="CQ197"/>
      <c r="CR197"/>
      <c r="CS197"/>
      <c r="CT197"/>
      <c r="CU197"/>
      <c r="CV197"/>
      <c r="CW197"/>
      <c r="CX197"/>
      <c r="CY197"/>
      <c r="CZ197"/>
      <c r="DA197"/>
      <c r="DB197"/>
      <c r="DC197"/>
      <c r="DD197"/>
      <c r="DE197"/>
      <c r="DF197"/>
      <c r="DG197"/>
      <c r="DH197"/>
      <c r="DI197"/>
      <c r="DJ197"/>
      <c r="DK197"/>
      <c r="DL197"/>
      <c r="DM197"/>
      <c r="DN197"/>
      <c r="DO197"/>
      <c r="DP197"/>
      <c r="DQ197"/>
      <c r="DR197"/>
      <c r="DS197"/>
      <c r="DT197"/>
      <c r="DU197"/>
      <c r="DV197"/>
      <c r="DW197"/>
      <c r="DX197"/>
      <c r="DY197"/>
      <c r="DZ197"/>
      <c r="EA197"/>
      <c r="EB197"/>
      <c r="EC197"/>
      <c r="ED197"/>
      <c r="EE197"/>
      <c r="EF197"/>
      <c r="EG197"/>
      <c r="EH197"/>
      <c r="EI197"/>
      <c r="EJ197"/>
      <c r="EK197"/>
      <c r="EL197"/>
      <c r="EM197"/>
      <c r="EN197"/>
      <c r="EO197"/>
      <c r="EP197"/>
      <c r="EQ197"/>
      <c r="ER197"/>
      <c r="ES197"/>
      <c r="ET197"/>
      <c r="EU197"/>
      <c r="EV197"/>
      <c r="EW197"/>
      <c r="EX197"/>
      <c r="EY197"/>
      <c r="EZ197"/>
    </row>
    <row r="198" spans="1:156" s="78" customFormat="1" ht="30" customHeight="1" x14ac:dyDescent="0.25">
      <c r="A198" s="146" t="s">
        <v>34</v>
      </c>
      <c r="B198" s="129">
        <v>196</v>
      </c>
      <c r="C198" s="167" t="s">
        <v>656</v>
      </c>
      <c r="D198" s="167" t="s">
        <v>656</v>
      </c>
      <c r="E198" s="195" t="s">
        <v>616</v>
      </c>
      <c r="F198" s="138">
        <f t="shared" si="54"/>
        <v>2</v>
      </c>
      <c r="G198" s="196">
        <v>247</v>
      </c>
      <c r="H198" s="196">
        <v>12</v>
      </c>
      <c r="I198" s="147">
        <v>12</v>
      </c>
      <c r="J198" s="138">
        <f t="shared" si="55"/>
        <v>2</v>
      </c>
      <c r="K198" s="125">
        <v>87.301587301587304</v>
      </c>
      <c r="L198" s="138">
        <f t="shared" si="56"/>
        <v>3</v>
      </c>
      <c r="M198" s="197">
        <v>2</v>
      </c>
      <c r="N198" s="197">
        <v>0</v>
      </c>
      <c r="O198" s="197">
        <v>0</v>
      </c>
      <c r="P198" s="124">
        <f t="shared" si="57"/>
        <v>2</v>
      </c>
      <c r="Q198" s="80">
        <v>241</v>
      </c>
      <c r="R198" s="80">
        <v>178</v>
      </c>
      <c r="S198" s="140">
        <f t="shared" si="58"/>
        <v>74</v>
      </c>
      <c r="T198" s="138">
        <f t="shared" si="59"/>
        <v>2</v>
      </c>
      <c r="U198" s="196">
        <v>264</v>
      </c>
      <c r="V198" s="196">
        <v>100</v>
      </c>
      <c r="W198" s="124">
        <f t="shared" si="60"/>
        <v>2</v>
      </c>
      <c r="X198" s="198">
        <v>26</v>
      </c>
      <c r="Y198" s="198">
        <v>6</v>
      </c>
      <c r="Z198" s="128">
        <f t="shared" si="52"/>
        <v>13</v>
      </c>
      <c r="AA198" s="128">
        <f t="shared" si="61"/>
        <v>65</v>
      </c>
      <c r="AD198" s="199"/>
    </row>
  </sheetData>
  <autoFilter ref="A1:EZ198">
    <sortState ref="A2:EZ198">
      <sortCondition descending="1" ref="AA1:AA198"/>
    </sortState>
  </autoFilter>
  <sortState ref="A1:AA199">
    <sortCondition descending="1" ref="AA3"/>
  </sortState>
  <phoneticPr fontId="11" type="noConversion"/>
  <pageMargins left="0.7" right="0.7" top="0.75" bottom="0.75" header="0.3" footer="0.3"/>
  <pageSetup paperSize="9" orientation="portrait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AA16"/>
  <sheetViews>
    <sheetView zoomScale="65" zoomScaleNormal="65" zoomScalePageLayoutView="85" workbookViewId="0">
      <pane xSplit="3" ySplit="2" topLeftCell="E3" activePane="bottomRight" state="frozen"/>
      <selection activeCell="I25" sqref="I25"/>
      <selection pane="topRight" activeCell="I25" sqref="I25"/>
      <selection pane="bottomLeft" activeCell="I25" sqref="I25"/>
      <selection pane="bottomRight" activeCell="G14" sqref="G14"/>
    </sheetView>
  </sheetViews>
  <sheetFormatPr defaultColWidth="8.85546875" defaultRowHeight="15" x14ac:dyDescent="0.25"/>
  <cols>
    <col min="1" max="1" width="25.42578125" customWidth="1"/>
    <col min="2" max="2" width="4.140625" customWidth="1"/>
    <col min="3" max="3" width="28.7109375" customWidth="1"/>
    <col min="4" max="4" width="28.85546875" customWidth="1"/>
    <col min="5" max="5" width="20.85546875" customWidth="1"/>
    <col min="6" max="6" width="5.7109375" customWidth="1"/>
    <col min="7" max="7" width="13.85546875" customWidth="1"/>
    <col min="8" max="9" width="11.85546875" customWidth="1"/>
    <col min="10" max="10" width="5.7109375" customWidth="1"/>
    <col min="11" max="11" width="12.85546875" customWidth="1"/>
    <col min="12" max="12" width="5.7109375" customWidth="1"/>
    <col min="13" max="15" width="15.5703125" customWidth="1"/>
    <col min="16" max="16" width="6" customWidth="1"/>
    <col min="17" max="18" width="14.85546875" customWidth="1"/>
    <col min="19" max="19" width="9.42578125" customWidth="1"/>
    <col min="20" max="20" width="5.7109375" customWidth="1"/>
    <col min="21" max="21" width="11.28515625" customWidth="1"/>
    <col min="22" max="22" width="15.140625" customWidth="1"/>
    <col min="23" max="23" width="5.85546875" customWidth="1"/>
    <col min="24" max="25" width="13.28515625" bestFit="1" customWidth="1"/>
    <col min="26" max="26" width="7.85546875" customWidth="1"/>
    <col min="27" max="27" width="7.42578125" customWidth="1"/>
  </cols>
  <sheetData>
    <row r="1" spans="1:27" ht="120" x14ac:dyDescent="0.25">
      <c r="A1" s="1" t="s">
        <v>35</v>
      </c>
      <c r="B1" s="2"/>
      <c r="C1" s="3" t="s">
        <v>36</v>
      </c>
      <c r="D1" s="3" t="s">
        <v>238</v>
      </c>
      <c r="E1" s="4" t="s">
        <v>37</v>
      </c>
      <c r="F1" s="10" t="s">
        <v>42</v>
      </c>
      <c r="G1" s="4" t="s">
        <v>40</v>
      </c>
      <c r="H1" s="4" t="s">
        <v>39</v>
      </c>
      <c r="I1" s="4" t="s">
        <v>38</v>
      </c>
      <c r="J1" s="10" t="s">
        <v>41</v>
      </c>
      <c r="K1" s="4" t="s">
        <v>43</v>
      </c>
      <c r="L1" s="10" t="s">
        <v>44</v>
      </c>
      <c r="M1" s="4" t="s">
        <v>652</v>
      </c>
      <c r="N1" s="4" t="s">
        <v>653</v>
      </c>
      <c r="O1" s="4" t="s">
        <v>654</v>
      </c>
      <c r="P1" s="10" t="s">
        <v>582</v>
      </c>
      <c r="Q1" s="4" t="s">
        <v>45</v>
      </c>
      <c r="R1" s="4" t="s">
        <v>46</v>
      </c>
      <c r="S1" s="13" t="s">
        <v>48</v>
      </c>
      <c r="T1" s="10" t="s">
        <v>47</v>
      </c>
      <c r="U1" s="4" t="s">
        <v>219</v>
      </c>
      <c r="V1" s="4" t="s">
        <v>220</v>
      </c>
      <c r="W1" s="10" t="s">
        <v>221</v>
      </c>
      <c r="X1" s="4" t="s">
        <v>223</v>
      </c>
      <c r="Y1" s="4" t="s">
        <v>222</v>
      </c>
      <c r="Z1" s="12" t="s">
        <v>615</v>
      </c>
      <c r="AA1" s="12" t="s">
        <v>49</v>
      </c>
    </row>
    <row r="2" spans="1:27" x14ac:dyDescent="0.25">
      <c r="A2" s="9" t="s">
        <v>641</v>
      </c>
      <c r="B2" s="6"/>
      <c r="C2" s="7"/>
      <c r="D2" s="7"/>
      <c r="E2" s="8"/>
      <c r="F2" s="11">
        <v>2</v>
      </c>
      <c r="G2" s="8"/>
      <c r="H2" s="8"/>
      <c r="I2" s="8"/>
      <c r="J2" s="11">
        <v>2</v>
      </c>
      <c r="K2" s="8"/>
      <c r="L2" s="11">
        <v>4</v>
      </c>
      <c r="M2" s="8">
        <v>2</v>
      </c>
      <c r="N2" s="176">
        <v>2</v>
      </c>
      <c r="O2" s="8">
        <v>2</v>
      </c>
      <c r="P2" s="11">
        <v>6</v>
      </c>
      <c r="Q2" s="8"/>
      <c r="R2" s="8"/>
      <c r="S2" s="8"/>
      <c r="T2" s="11">
        <v>4</v>
      </c>
      <c r="U2" s="8"/>
      <c r="V2" s="8"/>
      <c r="W2" s="11">
        <v>2</v>
      </c>
      <c r="X2" s="8"/>
      <c r="Y2" s="8"/>
      <c r="Z2" s="11">
        <f t="shared" ref="Z2:Z13" si="0">F2+J2+L2+P2+T2+W2</f>
        <v>20</v>
      </c>
      <c r="AA2" s="11">
        <v>100</v>
      </c>
    </row>
    <row r="3" spans="1:27" ht="30" customHeight="1" x14ac:dyDescent="0.25">
      <c r="A3" s="166" t="s">
        <v>594</v>
      </c>
      <c r="B3" s="129">
        <v>1</v>
      </c>
      <c r="C3" s="167" t="s">
        <v>0</v>
      </c>
      <c r="D3" s="167" t="s">
        <v>244</v>
      </c>
      <c r="E3" s="129" t="s">
        <v>616</v>
      </c>
      <c r="F3" s="124">
        <f t="shared" ref="F3:F13" si="1">IF(E3="25/26",2,0)</f>
        <v>2</v>
      </c>
      <c r="G3" s="91">
        <v>143</v>
      </c>
      <c r="H3" s="91">
        <v>8</v>
      </c>
      <c r="I3" s="147">
        <v>8</v>
      </c>
      <c r="J3" s="124">
        <f t="shared" ref="J3:J13" si="2">IF(ABS((H3-I3)/I3)&lt;=0.1,2,IF(AND(ABS((H3-I3)/I3)&gt;0.1,ABS((H3-I3)/I3)&lt;=0.2),1,0))</f>
        <v>2</v>
      </c>
      <c r="K3" s="130">
        <v>100</v>
      </c>
      <c r="L3" s="124">
        <f t="shared" ref="L3:L13" si="3">IF(K3&gt;90,4,IF(AND(K3&gt;80,K3&lt;=90),3,IF(AND(K3&gt;=50,K3&lt;=80),2,IF(AND(K3&gt;=10,K3&lt;50),1,0))))</f>
        <v>4</v>
      </c>
      <c r="M3" s="126">
        <v>2</v>
      </c>
      <c r="N3" s="126">
        <v>2</v>
      </c>
      <c r="O3" s="126">
        <v>2</v>
      </c>
      <c r="P3" s="124">
        <f t="shared" ref="P3:P13" si="4">SUM(M3:O3)</f>
        <v>6</v>
      </c>
      <c r="Q3" s="80">
        <v>142</v>
      </c>
      <c r="R3" s="80">
        <v>142</v>
      </c>
      <c r="S3" s="127">
        <f t="shared" ref="S3:S13" si="5">ROUND(R3/Q3*100,0)</f>
        <v>100</v>
      </c>
      <c r="T3" s="124">
        <f t="shared" ref="T3:T13" si="6">IF(S3&gt;90,4,IF(AND(S3&gt;80,S3&lt;=90),3,IF(AND(S3&gt;=50,S3&lt;=80),2,IF(AND(S3&gt;=10,S3&lt;50),1,0))))</f>
        <v>4</v>
      </c>
      <c r="U3" s="91">
        <v>236</v>
      </c>
      <c r="V3" s="91">
        <v>100</v>
      </c>
      <c r="W3" s="124">
        <f t="shared" ref="W3:W13" si="7">IF(V3&gt;=90,2,IF(V3&gt;=80,1,0))</f>
        <v>2</v>
      </c>
      <c r="X3" s="131">
        <v>62</v>
      </c>
      <c r="Y3" s="131">
        <v>18</v>
      </c>
      <c r="Z3" s="128">
        <f t="shared" si="0"/>
        <v>20</v>
      </c>
      <c r="AA3" s="128">
        <f t="shared" ref="AA3:AA13" si="8">ROUND(Z3/$Z$2*100,0)</f>
        <v>100</v>
      </c>
    </row>
    <row r="4" spans="1:27" ht="30" customHeight="1" x14ac:dyDescent="0.25">
      <c r="A4" s="166" t="s">
        <v>594</v>
      </c>
      <c r="B4" s="129">
        <v>3</v>
      </c>
      <c r="C4" s="167" t="s">
        <v>2</v>
      </c>
      <c r="D4" s="167" t="s">
        <v>242</v>
      </c>
      <c r="E4" s="129" t="s">
        <v>616</v>
      </c>
      <c r="F4" s="124">
        <f t="shared" si="1"/>
        <v>2</v>
      </c>
      <c r="G4" s="91">
        <v>126</v>
      </c>
      <c r="H4" s="91">
        <v>6</v>
      </c>
      <c r="I4" s="147">
        <v>6</v>
      </c>
      <c r="J4" s="124">
        <f t="shared" si="2"/>
        <v>2</v>
      </c>
      <c r="K4" s="130">
        <v>100</v>
      </c>
      <c r="L4" s="124">
        <f t="shared" si="3"/>
        <v>4</v>
      </c>
      <c r="M4" s="126">
        <v>2</v>
      </c>
      <c r="N4" s="126">
        <v>2</v>
      </c>
      <c r="O4" s="126">
        <v>2</v>
      </c>
      <c r="P4" s="124">
        <f t="shared" si="4"/>
        <v>6</v>
      </c>
      <c r="Q4" s="80">
        <v>124</v>
      </c>
      <c r="R4" s="80">
        <v>124</v>
      </c>
      <c r="S4" s="127">
        <f t="shared" si="5"/>
        <v>100</v>
      </c>
      <c r="T4" s="124">
        <f t="shared" si="6"/>
        <v>4</v>
      </c>
      <c r="U4" s="91">
        <v>140</v>
      </c>
      <c r="V4" s="91">
        <v>100</v>
      </c>
      <c r="W4" s="124">
        <f t="shared" si="7"/>
        <v>2</v>
      </c>
      <c r="X4" s="131">
        <v>112</v>
      </c>
      <c r="Y4" s="131">
        <v>5</v>
      </c>
      <c r="Z4" s="128">
        <f t="shared" si="0"/>
        <v>20</v>
      </c>
      <c r="AA4" s="128">
        <f t="shared" si="8"/>
        <v>100</v>
      </c>
    </row>
    <row r="5" spans="1:27" ht="30" customHeight="1" x14ac:dyDescent="0.25">
      <c r="A5" s="166" t="s">
        <v>594</v>
      </c>
      <c r="B5" s="129">
        <v>4</v>
      </c>
      <c r="C5" s="167" t="s">
        <v>3</v>
      </c>
      <c r="D5" s="167" t="s">
        <v>262</v>
      </c>
      <c r="E5" s="129" t="s">
        <v>616</v>
      </c>
      <c r="F5" s="124">
        <f t="shared" si="1"/>
        <v>2</v>
      </c>
      <c r="G5" s="91">
        <v>79</v>
      </c>
      <c r="H5" s="91">
        <v>4</v>
      </c>
      <c r="I5" s="147">
        <v>4</v>
      </c>
      <c r="J5" s="124">
        <f t="shared" si="2"/>
        <v>2</v>
      </c>
      <c r="K5" s="130">
        <v>100</v>
      </c>
      <c r="L5" s="124">
        <f t="shared" si="3"/>
        <v>4</v>
      </c>
      <c r="M5" s="126">
        <v>2</v>
      </c>
      <c r="N5" s="126">
        <v>2</v>
      </c>
      <c r="O5" s="126">
        <v>2</v>
      </c>
      <c r="P5" s="124">
        <f t="shared" si="4"/>
        <v>6</v>
      </c>
      <c r="Q5" s="80">
        <v>75</v>
      </c>
      <c r="R5" s="80">
        <v>75</v>
      </c>
      <c r="S5" s="127">
        <f t="shared" si="5"/>
        <v>100</v>
      </c>
      <c r="T5" s="124">
        <f t="shared" si="6"/>
        <v>4</v>
      </c>
      <c r="U5" s="91">
        <v>68</v>
      </c>
      <c r="V5" s="91">
        <v>100</v>
      </c>
      <c r="W5" s="124">
        <f t="shared" si="7"/>
        <v>2</v>
      </c>
      <c r="X5" s="131">
        <v>99</v>
      </c>
      <c r="Y5" s="131">
        <v>3</v>
      </c>
      <c r="Z5" s="128">
        <f t="shared" si="0"/>
        <v>20</v>
      </c>
      <c r="AA5" s="128">
        <f t="shared" si="8"/>
        <v>100</v>
      </c>
    </row>
    <row r="6" spans="1:27" ht="30" customHeight="1" x14ac:dyDescent="0.25">
      <c r="A6" s="166" t="s">
        <v>594</v>
      </c>
      <c r="B6" s="129">
        <v>5</v>
      </c>
      <c r="C6" s="167" t="s">
        <v>5</v>
      </c>
      <c r="D6" s="167" t="s">
        <v>266</v>
      </c>
      <c r="E6" s="129" t="s">
        <v>616</v>
      </c>
      <c r="F6" s="124">
        <f t="shared" si="1"/>
        <v>2</v>
      </c>
      <c r="G6" s="91">
        <v>23</v>
      </c>
      <c r="H6" s="91">
        <v>2</v>
      </c>
      <c r="I6" s="123">
        <v>2</v>
      </c>
      <c r="J6" s="124">
        <f t="shared" si="2"/>
        <v>2</v>
      </c>
      <c r="K6" s="130">
        <v>100</v>
      </c>
      <c r="L6" s="124">
        <f t="shared" si="3"/>
        <v>4</v>
      </c>
      <c r="M6" s="126">
        <v>2</v>
      </c>
      <c r="N6" s="126">
        <v>2</v>
      </c>
      <c r="O6" s="126">
        <v>2</v>
      </c>
      <c r="P6" s="124">
        <f t="shared" si="4"/>
        <v>6</v>
      </c>
      <c r="Q6" s="80">
        <v>21</v>
      </c>
      <c r="R6" s="80">
        <v>21</v>
      </c>
      <c r="S6" s="127">
        <f t="shared" si="5"/>
        <v>100</v>
      </c>
      <c r="T6" s="124">
        <f t="shared" si="6"/>
        <v>4</v>
      </c>
      <c r="U6" s="91">
        <v>22</v>
      </c>
      <c r="V6" s="91">
        <v>100</v>
      </c>
      <c r="W6" s="124">
        <f t="shared" si="7"/>
        <v>2</v>
      </c>
      <c r="X6" s="131">
        <v>26</v>
      </c>
      <c r="Y6" s="131">
        <v>1</v>
      </c>
      <c r="Z6" s="128">
        <f t="shared" si="0"/>
        <v>20</v>
      </c>
      <c r="AA6" s="128">
        <f t="shared" si="8"/>
        <v>100</v>
      </c>
    </row>
    <row r="7" spans="1:27" ht="30" customHeight="1" x14ac:dyDescent="0.25">
      <c r="A7" s="166" t="s">
        <v>594</v>
      </c>
      <c r="B7" s="129">
        <v>7</v>
      </c>
      <c r="C7" s="167" t="s">
        <v>56</v>
      </c>
      <c r="D7" s="167" t="s">
        <v>243</v>
      </c>
      <c r="E7" s="129" t="s">
        <v>616</v>
      </c>
      <c r="F7" s="124">
        <f t="shared" si="1"/>
        <v>2</v>
      </c>
      <c r="G7" s="91">
        <v>159</v>
      </c>
      <c r="H7" s="91">
        <v>9</v>
      </c>
      <c r="I7" s="147">
        <v>9</v>
      </c>
      <c r="J7" s="124">
        <f t="shared" si="2"/>
        <v>2</v>
      </c>
      <c r="K7" s="130">
        <v>100</v>
      </c>
      <c r="L7" s="124">
        <f t="shared" si="3"/>
        <v>4</v>
      </c>
      <c r="M7" s="126">
        <v>2</v>
      </c>
      <c r="N7" s="126">
        <v>2</v>
      </c>
      <c r="O7" s="126">
        <v>2</v>
      </c>
      <c r="P7" s="124">
        <f t="shared" si="4"/>
        <v>6</v>
      </c>
      <c r="Q7" s="80">
        <v>157</v>
      </c>
      <c r="R7" s="80">
        <v>157</v>
      </c>
      <c r="S7" s="127">
        <f t="shared" si="5"/>
        <v>100</v>
      </c>
      <c r="T7" s="124">
        <f t="shared" si="6"/>
        <v>4</v>
      </c>
      <c r="U7" s="91">
        <v>223</v>
      </c>
      <c r="V7" s="91">
        <v>100</v>
      </c>
      <c r="W7" s="124">
        <f t="shared" si="7"/>
        <v>2</v>
      </c>
      <c r="X7" s="131">
        <v>317</v>
      </c>
      <c r="Y7" s="131">
        <v>20</v>
      </c>
      <c r="Z7" s="128">
        <f t="shared" si="0"/>
        <v>20</v>
      </c>
      <c r="AA7" s="128">
        <f t="shared" si="8"/>
        <v>100</v>
      </c>
    </row>
    <row r="8" spans="1:27" ht="30" customHeight="1" x14ac:dyDescent="0.25">
      <c r="A8" s="166" t="s">
        <v>594</v>
      </c>
      <c r="B8" s="129">
        <v>8</v>
      </c>
      <c r="C8" s="167" t="s">
        <v>435</v>
      </c>
      <c r="D8" s="167" t="s">
        <v>645</v>
      </c>
      <c r="E8" s="129" t="s">
        <v>616</v>
      </c>
      <c r="F8" s="124">
        <f t="shared" si="1"/>
        <v>2</v>
      </c>
      <c r="G8" s="91">
        <v>183</v>
      </c>
      <c r="H8" s="91">
        <v>10</v>
      </c>
      <c r="I8" s="147">
        <v>10</v>
      </c>
      <c r="J8" s="124">
        <f t="shared" si="2"/>
        <v>2</v>
      </c>
      <c r="K8" s="130">
        <v>100</v>
      </c>
      <c r="L8" s="124">
        <f t="shared" si="3"/>
        <v>4</v>
      </c>
      <c r="M8" s="126">
        <v>2</v>
      </c>
      <c r="N8" s="126">
        <v>2</v>
      </c>
      <c r="O8" s="126">
        <v>2</v>
      </c>
      <c r="P8" s="124">
        <f t="shared" si="4"/>
        <v>6</v>
      </c>
      <c r="Q8" s="80">
        <v>180</v>
      </c>
      <c r="R8" s="80">
        <v>179</v>
      </c>
      <c r="S8" s="127">
        <f t="shared" si="5"/>
        <v>99</v>
      </c>
      <c r="T8" s="124">
        <f t="shared" si="6"/>
        <v>4</v>
      </c>
      <c r="U8" s="91">
        <v>207</v>
      </c>
      <c r="V8" s="91">
        <v>100</v>
      </c>
      <c r="W8" s="124">
        <f t="shared" si="7"/>
        <v>2</v>
      </c>
      <c r="X8" s="131">
        <v>181</v>
      </c>
      <c r="Y8" s="131">
        <v>25</v>
      </c>
      <c r="Z8" s="128">
        <f t="shared" si="0"/>
        <v>20</v>
      </c>
      <c r="AA8" s="128">
        <f t="shared" si="8"/>
        <v>100</v>
      </c>
    </row>
    <row r="9" spans="1:27" ht="30" customHeight="1" x14ac:dyDescent="0.25">
      <c r="A9" s="166" t="s">
        <v>594</v>
      </c>
      <c r="B9" s="129">
        <v>9</v>
      </c>
      <c r="C9" s="167" t="s">
        <v>407</v>
      </c>
      <c r="D9" s="167" t="s">
        <v>408</v>
      </c>
      <c r="E9" s="129" t="s">
        <v>616</v>
      </c>
      <c r="F9" s="124">
        <f t="shared" si="1"/>
        <v>2</v>
      </c>
      <c r="G9" s="91">
        <v>293</v>
      </c>
      <c r="H9" s="91">
        <v>12</v>
      </c>
      <c r="I9" s="123">
        <v>12</v>
      </c>
      <c r="J9" s="124">
        <f t="shared" si="2"/>
        <v>2</v>
      </c>
      <c r="K9" s="130">
        <v>100</v>
      </c>
      <c r="L9" s="124">
        <f t="shared" si="3"/>
        <v>4</v>
      </c>
      <c r="M9" s="126">
        <v>2</v>
      </c>
      <c r="N9" s="126">
        <v>2</v>
      </c>
      <c r="O9" s="126">
        <v>2</v>
      </c>
      <c r="P9" s="124">
        <f t="shared" si="4"/>
        <v>6</v>
      </c>
      <c r="Q9" s="80">
        <v>286</v>
      </c>
      <c r="R9" s="80">
        <v>286</v>
      </c>
      <c r="S9" s="127">
        <f t="shared" si="5"/>
        <v>100</v>
      </c>
      <c r="T9" s="124">
        <f t="shared" si="6"/>
        <v>4</v>
      </c>
      <c r="U9" s="91">
        <v>393</v>
      </c>
      <c r="V9" s="91">
        <v>100</v>
      </c>
      <c r="W9" s="124">
        <f t="shared" si="7"/>
        <v>2</v>
      </c>
      <c r="X9" s="131">
        <v>476</v>
      </c>
      <c r="Y9" s="131">
        <v>62</v>
      </c>
      <c r="Z9" s="128">
        <f t="shared" si="0"/>
        <v>20</v>
      </c>
      <c r="AA9" s="128">
        <f t="shared" si="8"/>
        <v>100</v>
      </c>
    </row>
    <row r="10" spans="1:27" ht="30" customHeight="1" x14ac:dyDescent="0.25">
      <c r="A10" s="166" t="s">
        <v>594</v>
      </c>
      <c r="B10" s="129">
        <v>6</v>
      </c>
      <c r="C10" s="167" t="s">
        <v>4</v>
      </c>
      <c r="D10" s="167" t="s">
        <v>263</v>
      </c>
      <c r="E10" s="129" t="s">
        <v>616</v>
      </c>
      <c r="F10" s="124">
        <f t="shared" si="1"/>
        <v>2</v>
      </c>
      <c r="G10" s="91">
        <v>31</v>
      </c>
      <c r="H10" s="91">
        <v>2</v>
      </c>
      <c r="I10" s="123">
        <v>2</v>
      </c>
      <c r="J10" s="124">
        <f t="shared" si="2"/>
        <v>2</v>
      </c>
      <c r="K10" s="130">
        <v>100</v>
      </c>
      <c r="L10" s="124">
        <f t="shared" si="3"/>
        <v>4</v>
      </c>
      <c r="M10" s="126">
        <v>1</v>
      </c>
      <c r="N10" s="126">
        <v>2</v>
      </c>
      <c r="O10" s="126">
        <v>2</v>
      </c>
      <c r="P10" s="124">
        <f t="shared" si="4"/>
        <v>5</v>
      </c>
      <c r="Q10" s="80">
        <v>31</v>
      </c>
      <c r="R10" s="80">
        <v>31</v>
      </c>
      <c r="S10" s="127">
        <f t="shared" si="5"/>
        <v>100</v>
      </c>
      <c r="T10" s="124">
        <f t="shared" si="6"/>
        <v>4</v>
      </c>
      <c r="U10" s="91">
        <v>27</v>
      </c>
      <c r="V10" s="91">
        <v>100</v>
      </c>
      <c r="W10" s="124">
        <f t="shared" si="7"/>
        <v>2</v>
      </c>
      <c r="X10" s="131">
        <v>22</v>
      </c>
      <c r="Y10" s="131">
        <v>1</v>
      </c>
      <c r="Z10" s="128">
        <f t="shared" si="0"/>
        <v>19</v>
      </c>
      <c r="AA10" s="128">
        <f t="shared" si="8"/>
        <v>95</v>
      </c>
    </row>
    <row r="11" spans="1:27" ht="30" customHeight="1" x14ac:dyDescent="0.25">
      <c r="A11" s="166" t="s">
        <v>594</v>
      </c>
      <c r="B11" s="129">
        <v>10</v>
      </c>
      <c r="C11" s="167" t="s">
        <v>6</v>
      </c>
      <c r="D11" s="167" t="s">
        <v>267</v>
      </c>
      <c r="E11" s="129" t="s">
        <v>616</v>
      </c>
      <c r="F11" s="124">
        <f t="shared" si="1"/>
        <v>2</v>
      </c>
      <c r="G11" s="91">
        <v>28</v>
      </c>
      <c r="H11" s="91">
        <v>2</v>
      </c>
      <c r="I11" s="123">
        <v>2</v>
      </c>
      <c r="J11" s="124">
        <f t="shared" si="2"/>
        <v>2</v>
      </c>
      <c r="K11" s="130">
        <v>100</v>
      </c>
      <c r="L11" s="124">
        <f t="shared" si="3"/>
        <v>4</v>
      </c>
      <c r="M11" s="126">
        <v>2</v>
      </c>
      <c r="N11" s="126">
        <v>2</v>
      </c>
      <c r="O11" s="126">
        <v>2</v>
      </c>
      <c r="P11" s="124">
        <f t="shared" si="4"/>
        <v>6</v>
      </c>
      <c r="Q11" s="80">
        <v>28</v>
      </c>
      <c r="R11" s="80">
        <v>25</v>
      </c>
      <c r="S11" s="127">
        <f t="shared" si="5"/>
        <v>89</v>
      </c>
      <c r="T11" s="124">
        <f t="shared" si="6"/>
        <v>3</v>
      </c>
      <c r="U11" s="91">
        <v>25</v>
      </c>
      <c r="V11" s="91">
        <v>100</v>
      </c>
      <c r="W11" s="124">
        <f t="shared" si="7"/>
        <v>2</v>
      </c>
      <c r="X11" s="131">
        <v>57</v>
      </c>
      <c r="Y11" s="131">
        <v>0</v>
      </c>
      <c r="Z11" s="128">
        <f t="shared" si="0"/>
        <v>19</v>
      </c>
      <c r="AA11" s="128">
        <f t="shared" si="8"/>
        <v>95</v>
      </c>
    </row>
    <row r="12" spans="1:27" ht="30" customHeight="1" x14ac:dyDescent="0.25">
      <c r="A12" s="166" t="s">
        <v>594</v>
      </c>
      <c r="B12" s="129">
        <v>11</v>
      </c>
      <c r="C12" s="167" t="s">
        <v>617</v>
      </c>
      <c r="D12" s="167" t="s">
        <v>618</v>
      </c>
      <c r="E12" s="129" t="s">
        <v>616</v>
      </c>
      <c r="F12" s="124">
        <f t="shared" si="1"/>
        <v>2</v>
      </c>
      <c r="G12" s="91">
        <v>104</v>
      </c>
      <c r="H12" s="91">
        <v>5</v>
      </c>
      <c r="I12" s="147">
        <v>5</v>
      </c>
      <c r="J12" s="124">
        <f t="shared" si="2"/>
        <v>2</v>
      </c>
      <c r="K12" s="130">
        <v>100</v>
      </c>
      <c r="L12" s="124">
        <f t="shared" si="3"/>
        <v>4</v>
      </c>
      <c r="M12" s="126">
        <v>2</v>
      </c>
      <c r="N12" s="126">
        <v>2</v>
      </c>
      <c r="O12" s="126">
        <v>0</v>
      </c>
      <c r="P12" s="124">
        <f t="shared" si="4"/>
        <v>4</v>
      </c>
      <c r="Q12" s="80">
        <v>102</v>
      </c>
      <c r="R12" s="80">
        <v>94</v>
      </c>
      <c r="S12" s="102">
        <f t="shared" si="5"/>
        <v>92</v>
      </c>
      <c r="T12" s="124">
        <f t="shared" si="6"/>
        <v>4</v>
      </c>
      <c r="U12" s="91">
        <v>138</v>
      </c>
      <c r="V12" s="91">
        <v>100</v>
      </c>
      <c r="W12" s="124">
        <f t="shared" si="7"/>
        <v>2</v>
      </c>
      <c r="X12" s="131">
        <v>77</v>
      </c>
      <c r="Y12" s="131">
        <v>9</v>
      </c>
      <c r="Z12" s="128">
        <f t="shared" si="0"/>
        <v>18</v>
      </c>
      <c r="AA12" s="128">
        <f t="shared" si="8"/>
        <v>90</v>
      </c>
    </row>
    <row r="13" spans="1:27" ht="30" customHeight="1" x14ac:dyDescent="0.25">
      <c r="A13" s="166" t="s">
        <v>594</v>
      </c>
      <c r="B13" s="129">
        <v>2</v>
      </c>
      <c r="C13" s="215" t="s">
        <v>1</v>
      </c>
      <c r="D13" s="178" t="s">
        <v>264</v>
      </c>
      <c r="E13" s="129" t="s">
        <v>616</v>
      </c>
      <c r="F13" s="124">
        <f t="shared" si="1"/>
        <v>2</v>
      </c>
      <c r="G13" s="91">
        <v>199</v>
      </c>
      <c r="H13" s="91">
        <v>8</v>
      </c>
      <c r="I13" s="147">
        <v>8</v>
      </c>
      <c r="J13" s="124">
        <f t="shared" si="2"/>
        <v>2</v>
      </c>
      <c r="K13" s="130">
        <v>83.333333333333343</v>
      </c>
      <c r="L13" s="124">
        <f t="shared" si="3"/>
        <v>3</v>
      </c>
      <c r="M13" s="126">
        <v>2</v>
      </c>
      <c r="N13" s="126">
        <v>2</v>
      </c>
      <c r="O13" s="126">
        <v>0</v>
      </c>
      <c r="P13" s="124">
        <f t="shared" si="4"/>
        <v>4</v>
      </c>
      <c r="Q13" s="80">
        <v>193</v>
      </c>
      <c r="R13" s="80">
        <v>193</v>
      </c>
      <c r="S13" s="102">
        <f t="shared" si="5"/>
        <v>100</v>
      </c>
      <c r="T13" s="124">
        <f t="shared" si="6"/>
        <v>4</v>
      </c>
      <c r="U13" s="91">
        <v>186</v>
      </c>
      <c r="V13" s="91">
        <v>100</v>
      </c>
      <c r="W13" s="124">
        <f t="shared" si="7"/>
        <v>2</v>
      </c>
      <c r="X13" s="131">
        <v>105</v>
      </c>
      <c r="Y13" s="131">
        <v>6</v>
      </c>
      <c r="Z13" s="128">
        <f t="shared" si="0"/>
        <v>17</v>
      </c>
      <c r="AA13" s="128">
        <f t="shared" si="8"/>
        <v>85</v>
      </c>
    </row>
    <row r="14" spans="1:27" s="48" customFormat="1" x14ac:dyDescent="0.25">
      <c r="C14" s="49" t="s">
        <v>51</v>
      </c>
      <c r="D14" s="81"/>
      <c r="F14" s="16"/>
      <c r="G14" s="52">
        <f>SUM(G3:G13)</f>
        <v>1368</v>
      </c>
      <c r="H14" s="50">
        <f>SUM(H3:H13)</f>
        <v>68</v>
      </c>
      <c r="I14" s="50">
        <f>SUM(I3:I13)</f>
        <v>68</v>
      </c>
      <c r="J14" s="16"/>
      <c r="K14" s="51"/>
      <c r="L14" s="16"/>
      <c r="M14" s="47"/>
      <c r="N14" s="47"/>
      <c r="O14" s="47"/>
      <c r="P14"/>
      <c r="T14" s="16"/>
    </row>
    <row r="15" spans="1:27" ht="15.75" thickBot="1" x14ac:dyDescent="0.3"/>
    <row r="16" spans="1:27" ht="16.5" thickBot="1" x14ac:dyDescent="0.3">
      <c r="D16" s="179"/>
      <c r="V16" s="42" t="s">
        <v>50</v>
      </c>
      <c r="W16" s="43"/>
      <c r="X16" s="43"/>
      <c r="Y16" s="43"/>
      <c r="Z16" s="14">
        <f>AVERAGE(Z3:Z13)</f>
        <v>19.363636363636363</v>
      </c>
      <c r="AA16" s="15">
        <f>ROUND(Z16/$Z$2*100,0)</f>
        <v>97</v>
      </c>
    </row>
  </sheetData>
  <autoFilter ref="A1:AA14">
    <sortState ref="A2:AA14">
      <sortCondition descending="1" ref="AA1:AA14"/>
    </sortState>
  </autoFilter>
  <sortState ref="A1:AA14">
    <sortCondition descending="1" ref="AA3"/>
  </sortState>
  <phoneticPr fontId="11" type="noConversion"/>
  <pageMargins left="0.7" right="0.7" top="0.75" bottom="0.75" header="0.3" footer="0.3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tabColor theme="0" tint="-0.14999847407452621"/>
  </sheetPr>
  <dimension ref="A1:AA16"/>
  <sheetViews>
    <sheetView zoomScale="65" zoomScaleNormal="65" zoomScalePageLayoutView="85" workbookViewId="0">
      <pane xSplit="3" ySplit="2" topLeftCell="G3" activePane="bottomRight" state="frozen"/>
      <selection activeCell="I25" sqref="I25"/>
      <selection pane="topRight" activeCell="I25" sqref="I25"/>
      <selection pane="bottomLeft" activeCell="I25" sqref="I25"/>
      <selection pane="bottomRight" activeCell="AE24" sqref="AE24"/>
    </sheetView>
  </sheetViews>
  <sheetFormatPr defaultColWidth="8.85546875" defaultRowHeight="15" x14ac:dyDescent="0.25"/>
  <cols>
    <col min="1" max="1" width="31.42578125" customWidth="1"/>
    <col min="2" max="2" width="5.28515625" customWidth="1"/>
    <col min="3" max="3" width="32.7109375" customWidth="1"/>
    <col min="4" max="4" width="34.140625" customWidth="1"/>
    <col min="5" max="5" width="21.7109375" customWidth="1"/>
    <col min="6" max="6" width="5.7109375" customWidth="1"/>
    <col min="7" max="7" width="14.7109375" customWidth="1"/>
    <col min="8" max="8" width="12.42578125" customWidth="1"/>
    <col min="9" max="9" width="13.28515625" customWidth="1"/>
    <col min="10" max="10" width="9" customWidth="1"/>
    <col min="11" max="11" width="13" customWidth="1"/>
    <col min="12" max="12" width="5.7109375" customWidth="1"/>
    <col min="13" max="15" width="16.85546875" customWidth="1"/>
    <col min="16" max="16" width="5.7109375" customWidth="1"/>
    <col min="17" max="17" width="15.7109375" customWidth="1"/>
    <col min="18" max="18" width="14.85546875" customWidth="1"/>
    <col min="19" max="19" width="8.85546875" customWidth="1"/>
    <col min="20" max="20" width="6.28515625" customWidth="1"/>
    <col min="21" max="21" width="12.42578125" customWidth="1"/>
    <col min="22" max="22" width="11.85546875" customWidth="1"/>
    <col min="23" max="23" width="7.42578125" customWidth="1"/>
    <col min="24" max="24" width="13.85546875" customWidth="1"/>
    <col min="25" max="25" width="14.42578125" customWidth="1"/>
    <col min="26" max="26" width="7.28515625" customWidth="1"/>
    <col min="27" max="27" width="7.7109375" customWidth="1"/>
  </cols>
  <sheetData>
    <row r="1" spans="1:27" ht="154.5" x14ac:dyDescent="0.25">
      <c r="A1" s="1" t="s">
        <v>35</v>
      </c>
      <c r="B1" s="2"/>
      <c r="C1" s="3" t="s">
        <v>36</v>
      </c>
      <c r="D1" s="3" t="s">
        <v>238</v>
      </c>
      <c r="E1" s="4" t="s">
        <v>37</v>
      </c>
      <c r="F1" s="10" t="s">
        <v>42</v>
      </c>
      <c r="G1" s="4" t="s">
        <v>40</v>
      </c>
      <c r="H1" s="4" t="s">
        <v>39</v>
      </c>
      <c r="I1" s="4" t="s">
        <v>38</v>
      </c>
      <c r="J1" s="10" t="s">
        <v>41</v>
      </c>
      <c r="K1" s="4" t="s">
        <v>43</v>
      </c>
      <c r="L1" s="10" t="s">
        <v>44</v>
      </c>
      <c r="M1" s="4" t="s">
        <v>652</v>
      </c>
      <c r="N1" s="4" t="s">
        <v>653</v>
      </c>
      <c r="O1" s="4" t="s">
        <v>654</v>
      </c>
      <c r="P1" s="10" t="s">
        <v>582</v>
      </c>
      <c r="Q1" s="4" t="s">
        <v>45</v>
      </c>
      <c r="R1" s="4" t="s">
        <v>46</v>
      </c>
      <c r="S1" s="13" t="s">
        <v>48</v>
      </c>
      <c r="T1" s="10" t="s">
        <v>47</v>
      </c>
      <c r="U1" s="4" t="s">
        <v>219</v>
      </c>
      <c r="V1" s="4" t="s">
        <v>220</v>
      </c>
      <c r="W1" s="10" t="s">
        <v>221</v>
      </c>
      <c r="X1" s="4" t="s">
        <v>223</v>
      </c>
      <c r="Y1" s="4" t="s">
        <v>222</v>
      </c>
      <c r="Z1" s="12" t="s">
        <v>615</v>
      </c>
      <c r="AA1" s="12" t="s">
        <v>49</v>
      </c>
    </row>
    <row r="2" spans="1:27" x14ac:dyDescent="0.25">
      <c r="A2" s="9" t="s">
        <v>641</v>
      </c>
      <c r="B2" s="6"/>
      <c r="C2" s="7"/>
      <c r="D2" s="7"/>
      <c r="E2" s="8"/>
      <c r="F2" s="11">
        <v>2</v>
      </c>
      <c r="G2" s="8"/>
      <c r="H2" s="8"/>
      <c r="I2" s="8"/>
      <c r="J2" s="11">
        <v>2</v>
      </c>
      <c r="K2" s="8"/>
      <c r="L2" s="11">
        <v>4</v>
      </c>
      <c r="M2" s="8">
        <v>2</v>
      </c>
      <c r="N2" s="176">
        <v>2</v>
      </c>
      <c r="O2" s="8">
        <v>2</v>
      </c>
      <c r="P2" s="11">
        <v>6</v>
      </c>
      <c r="Q2" s="8"/>
      <c r="R2" s="8"/>
      <c r="S2" s="8"/>
      <c r="T2" s="11">
        <v>4</v>
      </c>
      <c r="U2" s="8"/>
      <c r="V2" s="8"/>
      <c r="W2" s="11">
        <v>2</v>
      </c>
      <c r="X2" s="8"/>
      <c r="Y2" s="8"/>
      <c r="Z2" s="11">
        <f t="shared" ref="Z2:Z13" si="0">F2+J2+L2+P2+T2+W2</f>
        <v>20</v>
      </c>
      <c r="AA2" s="11">
        <v>100</v>
      </c>
    </row>
    <row r="3" spans="1:27" ht="30" customHeight="1" x14ac:dyDescent="0.25">
      <c r="A3" s="166" t="s">
        <v>595</v>
      </c>
      <c r="B3" s="129">
        <v>1</v>
      </c>
      <c r="C3" s="167" t="s">
        <v>8</v>
      </c>
      <c r="D3" s="167" t="s">
        <v>249</v>
      </c>
      <c r="E3" s="129" t="s">
        <v>616</v>
      </c>
      <c r="F3" s="124">
        <f t="shared" ref="F3:F13" si="1">IF(E3="25/26",2,0)</f>
        <v>2</v>
      </c>
      <c r="G3" s="91">
        <v>69</v>
      </c>
      <c r="H3" s="91">
        <v>5</v>
      </c>
      <c r="I3" s="123">
        <v>5</v>
      </c>
      <c r="J3" s="124">
        <f t="shared" ref="J3:J13" si="2">IF(ABS((H3-I3)/I3)&lt;=0.1,2,IF(AND(ABS((H3-I3)/I3)&gt;0.1,ABS((H3-I3)/I3)&lt;=0.2),1,0))</f>
        <v>2</v>
      </c>
      <c r="K3" s="125">
        <v>100</v>
      </c>
      <c r="L3" s="124">
        <f t="shared" ref="L3:L13" si="3">IF(K3&gt;90,4,IF(AND(K3&gt;80,K3&lt;=90),3,IF(AND(K3&gt;=50,K3&lt;=80),2,IF(AND(K3&gt;=10,K3&lt;50),1,0))))</f>
        <v>4</v>
      </c>
      <c r="M3" s="126">
        <v>2</v>
      </c>
      <c r="N3" s="126">
        <v>2</v>
      </c>
      <c r="O3" s="126">
        <v>2</v>
      </c>
      <c r="P3" s="124">
        <f t="shared" ref="P3:P13" si="4">SUM(M3:O3)</f>
        <v>6</v>
      </c>
      <c r="Q3" s="80">
        <v>66</v>
      </c>
      <c r="R3" s="80">
        <v>66</v>
      </c>
      <c r="S3" s="127">
        <f t="shared" ref="S3:S13" si="5">ROUND(R3/Q3*100,0)</f>
        <v>100</v>
      </c>
      <c r="T3" s="124">
        <f t="shared" ref="T3:T13" si="6">IF(S3&gt;90,4,IF(AND(S3&gt;80,S3&lt;=90),3,IF(AND(S3&gt;=50,S3&lt;=80),2,IF(AND(S3&gt;=10,S3&lt;50),1,0))))</f>
        <v>4</v>
      </c>
      <c r="U3" s="91">
        <v>59</v>
      </c>
      <c r="V3" s="91">
        <v>100</v>
      </c>
      <c r="W3" s="124">
        <f t="shared" ref="W3:W13" si="7">IF(V3&gt;=90,2,IF(V3&gt;=80,1,0))</f>
        <v>2</v>
      </c>
      <c r="X3" s="91">
        <v>248</v>
      </c>
      <c r="Y3" s="91">
        <v>17</v>
      </c>
      <c r="Z3" s="128">
        <f t="shared" si="0"/>
        <v>20</v>
      </c>
      <c r="AA3" s="128">
        <f t="shared" ref="AA3:AA13" si="8">ROUND(Z3/$Z$2*100,0)</f>
        <v>100</v>
      </c>
    </row>
    <row r="4" spans="1:27" ht="30" customHeight="1" x14ac:dyDescent="0.25">
      <c r="A4" s="166" t="s">
        <v>595</v>
      </c>
      <c r="B4" s="129">
        <v>2</v>
      </c>
      <c r="C4" s="167" t="s">
        <v>12</v>
      </c>
      <c r="D4" s="167" t="s">
        <v>250</v>
      </c>
      <c r="E4" s="129" t="s">
        <v>616</v>
      </c>
      <c r="F4" s="124">
        <f t="shared" si="1"/>
        <v>2</v>
      </c>
      <c r="G4" s="91">
        <v>39</v>
      </c>
      <c r="H4" s="91">
        <v>4</v>
      </c>
      <c r="I4" s="147">
        <v>4</v>
      </c>
      <c r="J4" s="124">
        <f t="shared" si="2"/>
        <v>2</v>
      </c>
      <c r="K4" s="125">
        <v>100</v>
      </c>
      <c r="L4" s="124">
        <f t="shared" si="3"/>
        <v>4</v>
      </c>
      <c r="M4" s="126">
        <v>2</v>
      </c>
      <c r="N4" s="126">
        <v>2</v>
      </c>
      <c r="O4" s="126">
        <v>2</v>
      </c>
      <c r="P4" s="124">
        <f t="shared" si="4"/>
        <v>6</v>
      </c>
      <c r="Q4" s="80">
        <v>39</v>
      </c>
      <c r="R4" s="80">
        <v>39</v>
      </c>
      <c r="S4" s="127">
        <f t="shared" si="5"/>
        <v>100</v>
      </c>
      <c r="T4" s="124">
        <f t="shared" si="6"/>
        <v>4</v>
      </c>
      <c r="U4" s="91">
        <v>32</v>
      </c>
      <c r="V4" s="91">
        <v>100</v>
      </c>
      <c r="W4" s="124">
        <f t="shared" si="7"/>
        <v>2</v>
      </c>
      <c r="X4" s="131">
        <v>53</v>
      </c>
      <c r="Y4" s="91">
        <v>49</v>
      </c>
      <c r="Z4" s="128">
        <f t="shared" si="0"/>
        <v>20</v>
      </c>
      <c r="AA4" s="128">
        <f t="shared" si="8"/>
        <v>100</v>
      </c>
    </row>
    <row r="5" spans="1:27" ht="30" customHeight="1" x14ac:dyDescent="0.25">
      <c r="A5" s="166" t="s">
        <v>595</v>
      </c>
      <c r="B5" s="129">
        <v>4</v>
      </c>
      <c r="C5" s="167" t="s">
        <v>11</v>
      </c>
      <c r="D5" s="167" t="s">
        <v>260</v>
      </c>
      <c r="E5" s="129" t="s">
        <v>616</v>
      </c>
      <c r="F5" s="124">
        <f t="shared" si="1"/>
        <v>2</v>
      </c>
      <c r="G5" s="91">
        <v>154</v>
      </c>
      <c r="H5" s="91">
        <v>8</v>
      </c>
      <c r="I5" s="123">
        <v>8</v>
      </c>
      <c r="J5" s="124">
        <f t="shared" si="2"/>
        <v>2</v>
      </c>
      <c r="K5" s="125">
        <v>100</v>
      </c>
      <c r="L5" s="124">
        <f t="shared" si="3"/>
        <v>4</v>
      </c>
      <c r="M5" s="126">
        <v>2</v>
      </c>
      <c r="N5" s="126">
        <v>2</v>
      </c>
      <c r="O5" s="126">
        <v>2</v>
      </c>
      <c r="P5" s="124">
        <f t="shared" si="4"/>
        <v>6</v>
      </c>
      <c r="Q5" s="80">
        <v>153</v>
      </c>
      <c r="R5" s="80">
        <v>151</v>
      </c>
      <c r="S5" s="127">
        <f t="shared" si="5"/>
        <v>99</v>
      </c>
      <c r="T5" s="124">
        <f t="shared" si="6"/>
        <v>4</v>
      </c>
      <c r="U5" s="91">
        <v>190</v>
      </c>
      <c r="V5" s="91">
        <v>100</v>
      </c>
      <c r="W5" s="124">
        <f t="shared" si="7"/>
        <v>2</v>
      </c>
      <c r="X5" s="91">
        <v>141</v>
      </c>
      <c r="Y5" s="91">
        <v>18</v>
      </c>
      <c r="Z5" s="128">
        <f t="shared" si="0"/>
        <v>20</v>
      </c>
      <c r="AA5" s="128">
        <f t="shared" si="8"/>
        <v>100</v>
      </c>
    </row>
    <row r="6" spans="1:27" ht="30" customHeight="1" x14ac:dyDescent="0.25">
      <c r="A6" s="166" t="s">
        <v>595</v>
      </c>
      <c r="B6" s="129">
        <v>7</v>
      </c>
      <c r="C6" s="167" t="s">
        <v>9</v>
      </c>
      <c r="D6" s="167" t="s">
        <v>261</v>
      </c>
      <c r="E6" s="129" t="s">
        <v>616</v>
      </c>
      <c r="F6" s="124">
        <f t="shared" si="1"/>
        <v>2</v>
      </c>
      <c r="G6" s="91">
        <v>43</v>
      </c>
      <c r="H6" s="91">
        <v>4</v>
      </c>
      <c r="I6" s="123">
        <v>4</v>
      </c>
      <c r="J6" s="124">
        <f t="shared" si="2"/>
        <v>2</v>
      </c>
      <c r="K6" s="125">
        <v>100</v>
      </c>
      <c r="L6" s="124">
        <f t="shared" si="3"/>
        <v>4</v>
      </c>
      <c r="M6" s="126">
        <v>2</v>
      </c>
      <c r="N6" s="126">
        <v>2</v>
      </c>
      <c r="O6" s="126">
        <v>2</v>
      </c>
      <c r="P6" s="124">
        <f t="shared" si="4"/>
        <v>6</v>
      </c>
      <c r="Q6" s="80">
        <v>43</v>
      </c>
      <c r="R6" s="80">
        <v>37</v>
      </c>
      <c r="S6" s="127">
        <f t="shared" si="5"/>
        <v>86</v>
      </c>
      <c r="T6" s="124">
        <f t="shared" si="6"/>
        <v>3</v>
      </c>
      <c r="U6" s="91">
        <v>34</v>
      </c>
      <c r="V6" s="91">
        <v>100</v>
      </c>
      <c r="W6" s="124">
        <f t="shared" si="7"/>
        <v>2</v>
      </c>
      <c r="X6" s="91">
        <v>72</v>
      </c>
      <c r="Y6" s="91">
        <v>1</v>
      </c>
      <c r="Z6" s="128">
        <f t="shared" si="0"/>
        <v>19</v>
      </c>
      <c r="AA6" s="128">
        <f t="shared" si="8"/>
        <v>95</v>
      </c>
    </row>
    <row r="7" spans="1:27" ht="30" customHeight="1" x14ac:dyDescent="0.25">
      <c r="A7" s="166" t="s">
        <v>595</v>
      </c>
      <c r="B7" s="129">
        <v>8</v>
      </c>
      <c r="C7" s="167" t="s">
        <v>10</v>
      </c>
      <c r="D7" s="167" t="s">
        <v>251</v>
      </c>
      <c r="E7" s="129" t="s">
        <v>616</v>
      </c>
      <c r="F7" s="124">
        <f t="shared" si="1"/>
        <v>2</v>
      </c>
      <c r="G7" s="91">
        <v>135</v>
      </c>
      <c r="H7" s="91">
        <v>9</v>
      </c>
      <c r="I7" s="123">
        <v>9</v>
      </c>
      <c r="J7" s="124">
        <f t="shared" si="2"/>
        <v>2</v>
      </c>
      <c r="K7" s="125">
        <v>83.333333333333343</v>
      </c>
      <c r="L7" s="124">
        <f t="shared" si="3"/>
        <v>3</v>
      </c>
      <c r="M7" s="126">
        <v>2</v>
      </c>
      <c r="N7" s="126">
        <v>2</v>
      </c>
      <c r="O7" s="126">
        <v>2</v>
      </c>
      <c r="P7" s="124">
        <f t="shared" si="4"/>
        <v>6</v>
      </c>
      <c r="Q7" s="80">
        <v>135</v>
      </c>
      <c r="R7" s="80">
        <v>135</v>
      </c>
      <c r="S7" s="127">
        <f t="shared" si="5"/>
        <v>100</v>
      </c>
      <c r="T7" s="124">
        <f t="shared" si="6"/>
        <v>4</v>
      </c>
      <c r="U7" s="91">
        <v>117</v>
      </c>
      <c r="V7" s="91">
        <v>100</v>
      </c>
      <c r="W7" s="124">
        <f t="shared" si="7"/>
        <v>2</v>
      </c>
      <c r="X7" s="91">
        <v>45</v>
      </c>
      <c r="Y7" s="91">
        <v>27</v>
      </c>
      <c r="Z7" s="128">
        <f t="shared" si="0"/>
        <v>19</v>
      </c>
      <c r="AA7" s="128">
        <f t="shared" si="8"/>
        <v>95</v>
      </c>
    </row>
    <row r="8" spans="1:27" ht="30" customHeight="1" x14ac:dyDescent="0.25">
      <c r="A8" s="166" t="s">
        <v>595</v>
      </c>
      <c r="B8" s="129">
        <v>5</v>
      </c>
      <c r="C8" s="167" t="s">
        <v>583</v>
      </c>
      <c r="D8" s="167" t="s">
        <v>257</v>
      </c>
      <c r="E8" s="129" t="s">
        <v>616</v>
      </c>
      <c r="F8" s="124">
        <f t="shared" si="1"/>
        <v>2</v>
      </c>
      <c r="G8" s="91">
        <v>119</v>
      </c>
      <c r="H8" s="91">
        <v>6</v>
      </c>
      <c r="I8" s="123">
        <v>6</v>
      </c>
      <c r="J8" s="124">
        <f t="shared" si="2"/>
        <v>2</v>
      </c>
      <c r="K8" s="125">
        <v>50</v>
      </c>
      <c r="L8" s="124">
        <f t="shared" si="3"/>
        <v>2</v>
      </c>
      <c r="M8" s="126">
        <v>2</v>
      </c>
      <c r="N8" s="126">
        <v>2</v>
      </c>
      <c r="O8" s="126">
        <v>2</v>
      </c>
      <c r="P8" s="124">
        <f t="shared" si="4"/>
        <v>6</v>
      </c>
      <c r="Q8" s="80">
        <v>117</v>
      </c>
      <c r="R8" s="80">
        <v>117</v>
      </c>
      <c r="S8" s="127">
        <f t="shared" si="5"/>
        <v>100</v>
      </c>
      <c r="T8" s="124">
        <f t="shared" si="6"/>
        <v>4</v>
      </c>
      <c r="U8" s="91">
        <v>141</v>
      </c>
      <c r="V8" s="91">
        <v>100</v>
      </c>
      <c r="W8" s="124">
        <f t="shared" si="7"/>
        <v>2</v>
      </c>
      <c r="X8" s="91">
        <v>173</v>
      </c>
      <c r="Y8" s="91">
        <v>33</v>
      </c>
      <c r="Z8" s="128">
        <f t="shared" si="0"/>
        <v>18</v>
      </c>
      <c r="AA8" s="128">
        <f t="shared" si="8"/>
        <v>90</v>
      </c>
    </row>
    <row r="9" spans="1:27" ht="30" customHeight="1" x14ac:dyDescent="0.25">
      <c r="A9" s="166" t="s">
        <v>595</v>
      </c>
      <c r="B9" s="129">
        <v>11</v>
      </c>
      <c r="C9" s="167" t="s">
        <v>14</v>
      </c>
      <c r="D9" s="167" t="s">
        <v>269</v>
      </c>
      <c r="E9" s="129" t="s">
        <v>616</v>
      </c>
      <c r="F9" s="124">
        <f t="shared" si="1"/>
        <v>2</v>
      </c>
      <c r="G9" s="91">
        <v>9</v>
      </c>
      <c r="H9" s="91">
        <v>1</v>
      </c>
      <c r="I9" s="123">
        <v>1</v>
      </c>
      <c r="J9" s="124">
        <f t="shared" si="2"/>
        <v>2</v>
      </c>
      <c r="K9" s="125">
        <v>91.666666666666657</v>
      </c>
      <c r="L9" s="124">
        <f t="shared" si="3"/>
        <v>4</v>
      </c>
      <c r="M9" s="126">
        <v>2</v>
      </c>
      <c r="N9" s="126">
        <v>2</v>
      </c>
      <c r="O9" s="126">
        <v>2</v>
      </c>
      <c r="P9" s="124">
        <f t="shared" si="4"/>
        <v>6</v>
      </c>
      <c r="Q9" s="80">
        <v>9</v>
      </c>
      <c r="R9" s="80">
        <v>5</v>
      </c>
      <c r="S9" s="127">
        <f t="shared" si="5"/>
        <v>56</v>
      </c>
      <c r="T9" s="124">
        <f t="shared" si="6"/>
        <v>2</v>
      </c>
      <c r="U9" s="91">
        <v>9</v>
      </c>
      <c r="V9" s="91">
        <v>100</v>
      </c>
      <c r="W9" s="124">
        <f t="shared" si="7"/>
        <v>2</v>
      </c>
      <c r="X9" s="91">
        <v>34</v>
      </c>
      <c r="Y9" s="91">
        <v>0</v>
      </c>
      <c r="Z9" s="128">
        <f t="shared" si="0"/>
        <v>18</v>
      </c>
      <c r="AA9" s="128">
        <f t="shared" si="8"/>
        <v>90</v>
      </c>
    </row>
    <row r="10" spans="1:27" ht="30" customHeight="1" x14ac:dyDescent="0.25">
      <c r="A10" s="166" t="s">
        <v>595</v>
      </c>
      <c r="B10" s="129">
        <v>3</v>
      </c>
      <c r="C10" s="167" t="s">
        <v>7</v>
      </c>
      <c r="D10" s="167" t="s">
        <v>259</v>
      </c>
      <c r="E10" s="129" t="s">
        <v>616</v>
      </c>
      <c r="F10" s="124">
        <f t="shared" si="1"/>
        <v>2</v>
      </c>
      <c r="G10" s="91">
        <v>179</v>
      </c>
      <c r="H10" s="91">
        <v>12</v>
      </c>
      <c r="I10" s="147">
        <v>12</v>
      </c>
      <c r="J10" s="124">
        <f t="shared" si="2"/>
        <v>2</v>
      </c>
      <c r="K10" s="125">
        <v>83.333333333333343</v>
      </c>
      <c r="L10" s="124">
        <f t="shared" si="3"/>
        <v>3</v>
      </c>
      <c r="M10" s="126">
        <v>2</v>
      </c>
      <c r="N10" s="126">
        <v>2</v>
      </c>
      <c r="O10" s="126">
        <v>0</v>
      </c>
      <c r="P10" s="124">
        <f t="shared" si="4"/>
        <v>4</v>
      </c>
      <c r="Q10" s="80">
        <v>177</v>
      </c>
      <c r="R10" s="80">
        <v>174</v>
      </c>
      <c r="S10" s="127">
        <f t="shared" si="5"/>
        <v>98</v>
      </c>
      <c r="T10" s="124">
        <f t="shared" si="6"/>
        <v>4</v>
      </c>
      <c r="U10" s="91">
        <v>221</v>
      </c>
      <c r="V10" s="91">
        <v>99</v>
      </c>
      <c r="W10" s="124">
        <f t="shared" si="7"/>
        <v>2</v>
      </c>
      <c r="X10" s="131">
        <v>32</v>
      </c>
      <c r="Y10" s="91">
        <v>5</v>
      </c>
      <c r="Z10" s="128">
        <f t="shared" si="0"/>
        <v>17</v>
      </c>
      <c r="AA10" s="128">
        <f t="shared" si="8"/>
        <v>85</v>
      </c>
    </row>
    <row r="11" spans="1:27" ht="30" customHeight="1" x14ac:dyDescent="0.25">
      <c r="A11" s="166" t="s">
        <v>595</v>
      </c>
      <c r="B11" s="129">
        <v>9</v>
      </c>
      <c r="C11" s="167" t="s">
        <v>584</v>
      </c>
      <c r="D11" s="167" t="s">
        <v>256</v>
      </c>
      <c r="E11" s="129" t="s">
        <v>616</v>
      </c>
      <c r="F11" s="124">
        <f t="shared" si="1"/>
        <v>2</v>
      </c>
      <c r="G11" s="91">
        <v>196</v>
      </c>
      <c r="H11" s="91">
        <v>10</v>
      </c>
      <c r="I11" s="123">
        <v>10</v>
      </c>
      <c r="J11" s="124">
        <f t="shared" si="2"/>
        <v>2</v>
      </c>
      <c r="K11" s="125">
        <v>91.666666666666657</v>
      </c>
      <c r="L11" s="124">
        <f t="shared" si="3"/>
        <v>4</v>
      </c>
      <c r="M11" s="126">
        <v>2</v>
      </c>
      <c r="N11" s="126">
        <v>1</v>
      </c>
      <c r="O11" s="126">
        <v>2</v>
      </c>
      <c r="P11" s="124">
        <f t="shared" si="4"/>
        <v>5</v>
      </c>
      <c r="Q11" s="80">
        <v>189</v>
      </c>
      <c r="R11" s="80">
        <v>140</v>
      </c>
      <c r="S11" s="127">
        <f t="shared" si="5"/>
        <v>74</v>
      </c>
      <c r="T11" s="124">
        <f t="shared" si="6"/>
        <v>2</v>
      </c>
      <c r="U11" s="91">
        <v>216</v>
      </c>
      <c r="V11" s="91">
        <v>100</v>
      </c>
      <c r="W11" s="124">
        <f t="shared" si="7"/>
        <v>2</v>
      </c>
      <c r="X11" s="91">
        <v>75</v>
      </c>
      <c r="Y11" s="91">
        <v>29</v>
      </c>
      <c r="Z11" s="128">
        <f t="shared" si="0"/>
        <v>17</v>
      </c>
      <c r="AA11" s="128">
        <f t="shared" si="8"/>
        <v>85</v>
      </c>
    </row>
    <row r="12" spans="1:27" ht="30" customHeight="1" x14ac:dyDescent="0.25">
      <c r="A12" s="166" t="s">
        <v>595</v>
      </c>
      <c r="B12" s="129">
        <v>10</v>
      </c>
      <c r="C12" s="167" t="s">
        <v>13</v>
      </c>
      <c r="D12" s="167" t="s">
        <v>268</v>
      </c>
      <c r="E12" s="129" t="s">
        <v>616</v>
      </c>
      <c r="F12" s="124">
        <f t="shared" si="1"/>
        <v>2</v>
      </c>
      <c r="G12" s="91">
        <v>6</v>
      </c>
      <c r="H12" s="91">
        <v>1</v>
      </c>
      <c r="I12" s="123">
        <v>1</v>
      </c>
      <c r="J12" s="124">
        <f t="shared" si="2"/>
        <v>2</v>
      </c>
      <c r="K12" s="125">
        <v>91.666666666666657</v>
      </c>
      <c r="L12" s="124">
        <f t="shared" si="3"/>
        <v>4</v>
      </c>
      <c r="M12" s="126">
        <v>1</v>
      </c>
      <c r="N12" s="126">
        <v>1</v>
      </c>
      <c r="O12" s="126">
        <v>1</v>
      </c>
      <c r="P12" s="124">
        <f t="shared" si="4"/>
        <v>3</v>
      </c>
      <c r="Q12" s="80">
        <v>6</v>
      </c>
      <c r="R12" s="80">
        <v>6</v>
      </c>
      <c r="S12" s="127">
        <f t="shared" si="5"/>
        <v>100</v>
      </c>
      <c r="T12" s="124">
        <f t="shared" si="6"/>
        <v>4</v>
      </c>
      <c r="U12" s="91">
        <v>6</v>
      </c>
      <c r="V12" s="91">
        <v>100</v>
      </c>
      <c r="W12" s="124">
        <f t="shared" si="7"/>
        <v>2</v>
      </c>
      <c r="X12" s="91">
        <v>59</v>
      </c>
      <c r="Y12" s="91">
        <v>3</v>
      </c>
      <c r="Z12" s="128">
        <f t="shared" si="0"/>
        <v>17</v>
      </c>
      <c r="AA12" s="128">
        <f t="shared" si="8"/>
        <v>85</v>
      </c>
    </row>
    <row r="13" spans="1:27" ht="30" customHeight="1" x14ac:dyDescent="0.25">
      <c r="A13" s="166" t="s">
        <v>595</v>
      </c>
      <c r="B13" s="129">
        <v>6</v>
      </c>
      <c r="C13" s="167" t="s">
        <v>585</v>
      </c>
      <c r="D13" s="167" t="s">
        <v>258</v>
      </c>
      <c r="E13" s="129" t="s">
        <v>616</v>
      </c>
      <c r="F13" s="124">
        <f t="shared" si="1"/>
        <v>2</v>
      </c>
      <c r="G13" s="91">
        <v>202</v>
      </c>
      <c r="H13" s="91">
        <v>11</v>
      </c>
      <c r="I13" s="123">
        <v>11</v>
      </c>
      <c r="J13" s="124">
        <f t="shared" si="2"/>
        <v>2</v>
      </c>
      <c r="K13" s="125">
        <v>41.666666666666671</v>
      </c>
      <c r="L13" s="124">
        <f t="shared" si="3"/>
        <v>1</v>
      </c>
      <c r="M13" s="126">
        <v>1</v>
      </c>
      <c r="N13" s="126">
        <v>1</v>
      </c>
      <c r="O13" s="126">
        <v>1</v>
      </c>
      <c r="P13" s="124">
        <f t="shared" si="4"/>
        <v>3</v>
      </c>
      <c r="Q13" s="80">
        <v>200</v>
      </c>
      <c r="R13" s="80">
        <v>200</v>
      </c>
      <c r="S13" s="127">
        <f t="shared" si="5"/>
        <v>100</v>
      </c>
      <c r="T13" s="124">
        <f t="shared" si="6"/>
        <v>4</v>
      </c>
      <c r="U13" s="91">
        <v>180</v>
      </c>
      <c r="V13" s="91">
        <v>100</v>
      </c>
      <c r="W13" s="124">
        <f t="shared" si="7"/>
        <v>2</v>
      </c>
      <c r="X13" s="91">
        <v>43</v>
      </c>
      <c r="Y13" s="91">
        <v>5</v>
      </c>
      <c r="Z13" s="128">
        <f t="shared" si="0"/>
        <v>14</v>
      </c>
      <c r="AA13" s="128">
        <f t="shared" si="8"/>
        <v>70</v>
      </c>
    </row>
    <row r="14" spans="1:27" s="48" customFormat="1" ht="14.25" x14ac:dyDescent="0.25">
      <c r="C14" s="49" t="s">
        <v>51</v>
      </c>
      <c r="D14" s="81"/>
      <c r="F14" s="16"/>
      <c r="G14" s="52">
        <f>SUM(G3:G13)</f>
        <v>1151</v>
      </c>
      <c r="H14" s="50">
        <f>SUM(H3:H13)</f>
        <v>71</v>
      </c>
      <c r="I14" s="50">
        <f>SUM(I3:I13)</f>
        <v>71</v>
      </c>
      <c r="J14" s="16"/>
      <c r="K14" s="51"/>
      <c r="L14" s="16"/>
      <c r="M14" s="47"/>
      <c r="N14" s="47"/>
      <c r="O14" s="47"/>
      <c r="P14" s="16"/>
      <c r="T14" s="16"/>
      <c r="U14" s="17"/>
      <c r="V14" s="17"/>
    </row>
    <row r="15" spans="1:27" ht="15.75" thickBot="1" x14ac:dyDescent="0.3">
      <c r="M15" s="47"/>
      <c r="N15" s="47"/>
      <c r="O15" s="47"/>
    </row>
    <row r="16" spans="1:27" ht="16.5" thickBot="1" x14ac:dyDescent="0.3">
      <c r="V16" s="39" t="s">
        <v>50</v>
      </c>
      <c r="W16" s="40"/>
      <c r="X16" s="40"/>
      <c r="Y16" s="41"/>
      <c r="Z16" s="14">
        <f>AVERAGE(Z3:Z13)</f>
        <v>18.09090909090909</v>
      </c>
      <c r="AA16" s="15">
        <f>ROUND(Z16/$Z$2*100,0)</f>
        <v>90</v>
      </c>
    </row>
  </sheetData>
  <autoFilter ref="A1:AA14">
    <sortState ref="A2:AA14">
      <sortCondition descending="1" ref="AA1:AA14"/>
    </sortState>
  </autoFilter>
  <sortState ref="A1:AA14">
    <sortCondition descending="1" ref="AA3"/>
  </sortState>
  <phoneticPr fontId="36" type="noConversion"/>
  <pageMargins left="0.7" right="0.7" top="0.75" bottom="0.75" header="0.3" footer="0.3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tabColor theme="0" tint="-0.14999847407452621"/>
  </sheetPr>
  <dimension ref="A1:EZ19"/>
  <sheetViews>
    <sheetView topLeftCell="A3" zoomScale="65" zoomScaleNormal="65" zoomScalePageLayoutView="85" workbookViewId="0">
      <pane xSplit="3" topLeftCell="E1" activePane="topRight" state="frozen"/>
      <selection pane="topRight" activeCell="AC13" sqref="AC13"/>
    </sheetView>
  </sheetViews>
  <sheetFormatPr defaultColWidth="8.85546875" defaultRowHeight="15" x14ac:dyDescent="0.25"/>
  <cols>
    <col min="1" max="1" width="31.28515625" customWidth="1"/>
    <col min="2" max="2" width="5.140625" customWidth="1"/>
    <col min="3" max="3" width="37.42578125" customWidth="1"/>
    <col min="4" max="4" width="34" customWidth="1"/>
    <col min="5" max="5" width="14" customWidth="1"/>
    <col min="6" max="6" width="5.7109375" customWidth="1"/>
    <col min="7" max="7" width="14.85546875" customWidth="1"/>
    <col min="8" max="8" width="12.42578125" customWidth="1"/>
    <col min="9" max="9" width="12.85546875" customWidth="1"/>
    <col min="10" max="10" width="6.140625" customWidth="1"/>
    <col min="11" max="11" width="12.42578125" customWidth="1"/>
    <col min="12" max="12" width="5.7109375" customWidth="1"/>
    <col min="13" max="15" width="16.85546875" customWidth="1"/>
    <col min="16" max="16" width="5.7109375" customWidth="1"/>
    <col min="17" max="18" width="14.85546875" customWidth="1"/>
    <col min="19" max="19" width="8.85546875" customWidth="1"/>
    <col min="20" max="20" width="6.85546875" customWidth="1"/>
    <col min="21" max="21" width="11.85546875" customWidth="1"/>
    <col min="22" max="22" width="12.85546875" customWidth="1"/>
    <col min="23" max="23" width="6.85546875" customWidth="1"/>
    <col min="24" max="25" width="13.28515625" bestFit="1" customWidth="1"/>
    <col min="26" max="26" width="7.85546875" customWidth="1"/>
    <col min="27" max="27" width="8.42578125" customWidth="1"/>
    <col min="30" max="30" width="29.28515625" customWidth="1"/>
  </cols>
  <sheetData>
    <row r="1" spans="1:156" ht="154.5" x14ac:dyDescent="0.25">
      <c r="A1" s="97" t="s">
        <v>35</v>
      </c>
      <c r="B1" s="98"/>
      <c r="C1" s="97" t="s">
        <v>36</v>
      </c>
      <c r="D1" s="97" t="s">
        <v>238</v>
      </c>
      <c r="E1" s="99" t="s">
        <v>37</v>
      </c>
      <c r="F1" s="10" t="s">
        <v>42</v>
      </c>
      <c r="G1" s="4" t="s">
        <v>40</v>
      </c>
      <c r="H1" s="4" t="s">
        <v>39</v>
      </c>
      <c r="I1" s="4" t="s">
        <v>38</v>
      </c>
      <c r="J1" s="10" t="s">
        <v>41</v>
      </c>
      <c r="K1" s="4" t="s">
        <v>43</v>
      </c>
      <c r="L1" s="10" t="s">
        <v>44</v>
      </c>
      <c r="M1" s="4" t="s">
        <v>652</v>
      </c>
      <c r="N1" s="4" t="s">
        <v>653</v>
      </c>
      <c r="O1" s="4" t="s">
        <v>654</v>
      </c>
      <c r="P1" s="10" t="s">
        <v>582</v>
      </c>
      <c r="Q1" s="4" t="s">
        <v>45</v>
      </c>
      <c r="R1" s="4" t="s">
        <v>46</v>
      </c>
      <c r="S1" s="13" t="s">
        <v>48</v>
      </c>
      <c r="T1" s="10" t="s">
        <v>47</v>
      </c>
      <c r="U1" s="4" t="s">
        <v>219</v>
      </c>
      <c r="V1" s="4" t="s">
        <v>220</v>
      </c>
      <c r="W1" s="10" t="s">
        <v>221</v>
      </c>
      <c r="X1" s="4" t="s">
        <v>223</v>
      </c>
      <c r="Y1" s="4" t="s">
        <v>222</v>
      </c>
      <c r="Z1" s="12" t="s">
        <v>615</v>
      </c>
      <c r="AA1" s="12" t="s">
        <v>49</v>
      </c>
    </row>
    <row r="2" spans="1:156" x14ac:dyDescent="0.25">
      <c r="A2" s="9" t="s">
        <v>641</v>
      </c>
      <c r="B2" s="6"/>
      <c r="C2" s="7"/>
      <c r="D2" s="7"/>
      <c r="E2" s="8"/>
      <c r="F2" s="11">
        <v>2</v>
      </c>
      <c r="G2" s="8"/>
      <c r="H2" s="8"/>
      <c r="I2" s="8"/>
      <c r="J2" s="11">
        <v>2</v>
      </c>
      <c r="K2" s="8"/>
      <c r="L2" s="11">
        <v>4</v>
      </c>
      <c r="M2" s="8">
        <v>2</v>
      </c>
      <c r="N2" s="176">
        <v>2</v>
      </c>
      <c r="O2" s="8">
        <v>2</v>
      </c>
      <c r="P2" s="11">
        <v>6</v>
      </c>
      <c r="Q2" s="8"/>
      <c r="R2" s="8"/>
      <c r="S2" s="8"/>
      <c r="T2" s="11">
        <v>4</v>
      </c>
      <c r="U2" s="8"/>
      <c r="V2" s="8"/>
      <c r="W2" s="11">
        <v>2</v>
      </c>
      <c r="X2" s="8"/>
      <c r="Y2" s="8"/>
      <c r="Z2" s="11">
        <f t="shared" ref="Z2:Z16" si="0">F2+J2+L2+P2+T2+W2</f>
        <v>20</v>
      </c>
      <c r="AA2" s="11">
        <v>100</v>
      </c>
    </row>
    <row r="3" spans="1:156" ht="30" customHeight="1" x14ac:dyDescent="0.25">
      <c r="A3" s="166" t="s">
        <v>596</v>
      </c>
      <c r="B3" s="129">
        <v>1</v>
      </c>
      <c r="C3" s="167" t="s">
        <v>517</v>
      </c>
      <c r="D3" s="167" t="s">
        <v>280</v>
      </c>
      <c r="E3" s="129" t="s">
        <v>616</v>
      </c>
      <c r="F3" s="124">
        <f t="shared" ref="F3:F16" si="1">IF(E3="25/26",2,0)</f>
        <v>2</v>
      </c>
      <c r="G3" s="91">
        <v>131</v>
      </c>
      <c r="H3" s="91">
        <v>6</v>
      </c>
      <c r="I3" s="122">
        <v>6</v>
      </c>
      <c r="J3" s="124">
        <f t="shared" ref="J3:J16" si="2">IF(ABS((H3-I3)/I3)&lt;=0.1,2,IF(AND(ABS((H3-I3)/I3)&gt;0.1,ABS((H3-I3)/I3)&lt;=0.2),1,0))</f>
        <v>2</v>
      </c>
      <c r="K3" s="132">
        <v>100</v>
      </c>
      <c r="L3" s="124">
        <f t="shared" ref="L3:L16" si="3">IF(K3&gt;90,4,IF(AND(K3&gt;80,K3&lt;=90),3,IF(AND(K3&gt;=50,K3&lt;=80),2,IF(AND(K3&gt;=10,K3&lt;50),1,0))))</f>
        <v>4</v>
      </c>
      <c r="M3" s="126">
        <v>2</v>
      </c>
      <c r="N3" s="126">
        <v>2</v>
      </c>
      <c r="O3" s="126">
        <v>2</v>
      </c>
      <c r="P3" s="124">
        <f t="shared" ref="P3:P16" si="4">SUM(M3:O3)</f>
        <v>6</v>
      </c>
      <c r="Q3" s="80">
        <v>129</v>
      </c>
      <c r="R3" s="80">
        <v>126</v>
      </c>
      <c r="S3" s="127">
        <f t="shared" ref="S3:S16" si="5">ROUND(R3/Q3*100,0)</f>
        <v>98</v>
      </c>
      <c r="T3" s="124">
        <f t="shared" ref="T3:T16" si="6">IF(S3&gt;90,4,IF(AND(S3&gt;80,S3&lt;=90),3,IF(AND(S3&gt;=50,S3&lt;=80),2,IF(AND(S3&gt;=10,S3&lt;50),1,0))))</f>
        <v>4</v>
      </c>
      <c r="U3" s="91">
        <v>119</v>
      </c>
      <c r="V3" s="91">
        <v>98</v>
      </c>
      <c r="W3" s="124">
        <f t="shared" ref="W3:W16" si="7">IF(V3&gt;=90,2,IF(V3&gt;=80,1,0))</f>
        <v>2</v>
      </c>
      <c r="X3" s="91">
        <v>49</v>
      </c>
      <c r="Y3" s="91">
        <v>6</v>
      </c>
      <c r="Z3" s="128">
        <f t="shared" si="0"/>
        <v>20</v>
      </c>
      <c r="AA3" s="128">
        <f t="shared" ref="AA3:AA16" si="8">ROUND(Z3/$Z$2*100,0)</f>
        <v>100</v>
      </c>
      <c r="AD3" s="92"/>
    </row>
    <row r="4" spans="1:156" ht="30" customHeight="1" x14ac:dyDescent="0.25">
      <c r="A4" s="166" t="s">
        <v>596</v>
      </c>
      <c r="B4" s="129">
        <v>3</v>
      </c>
      <c r="C4" s="167" t="s">
        <v>519</v>
      </c>
      <c r="D4" s="167" t="s">
        <v>271</v>
      </c>
      <c r="E4" s="129" t="s">
        <v>616</v>
      </c>
      <c r="F4" s="124">
        <f t="shared" si="1"/>
        <v>2</v>
      </c>
      <c r="G4" s="91">
        <v>53</v>
      </c>
      <c r="H4" s="91">
        <v>3</v>
      </c>
      <c r="I4" s="147">
        <v>3</v>
      </c>
      <c r="J4" s="124">
        <f t="shared" si="2"/>
        <v>2</v>
      </c>
      <c r="K4" s="132">
        <v>100</v>
      </c>
      <c r="L4" s="124">
        <f t="shared" si="3"/>
        <v>4</v>
      </c>
      <c r="M4" s="126">
        <v>2</v>
      </c>
      <c r="N4" s="126">
        <v>2</v>
      </c>
      <c r="O4" s="126">
        <v>2</v>
      </c>
      <c r="P4" s="124">
        <f t="shared" si="4"/>
        <v>6</v>
      </c>
      <c r="Q4" s="80">
        <v>51</v>
      </c>
      <c r="R4" s="80">
        <v>51</v>
      </c>
      <c r="S4" s="127">
        <f t="shared" si="5"/>
        <v>100</v>
      </c>
      <c r="T4" s="124">
        <f t="shared" si="6"/>
        <v>4</v>
      </c>
      <c r="U4" s="91">
        <v>46</v>
      </c>
      <c r="V4" s="91">
        <v>100</v>
      </c>
      <c r="W4" s="124">
        <f t="shared" si="7"/>
        <v>2</v>
      </c>
      <c r="X4" s="131">
        <v>35</v>
      </c>
      <c r="Y4" s="131">
        <v>0</v>
      </c>
      <c r="Z4" s="128">
        <f t="shared" si="0"/>
        <v>20</v>
      </c>
      <c r="AA4" s="128">
        <f t="shared" si="8"/>
        <v>100</v>
      </c>
      <c r="AD4" s="92"/>
    </row>
    <row r="5" spans="1:156" ht="30" customHeight="1" x14ac:dyDescent="0.25">
      <c r="A5" s="166" t="s">
        <v>596</v>
      </c>
      <c r="B5" s="129">
        <v>4</v>
      </c>
      <c r="C5" s="167" t="s">
        <v>520</v>
      </c>
      <c r="D5" s="167" t="s">
        <v>272</v>
      </c>
      <c r="E5" s="129" t="s">
        <v>616</v>
      </c>
      <c r="F5" s="124">
        <f t="shared" si="1"/>
        <v>2</v>
      </c>
      <c r="G5" s="91">
        <v>280</v>
      </c>
      <c r="H5" s="91">
        <v>12</v>
      </c>
      <c r="I5" s="147">
        <v>12</v>
      </c>
      <c r="J5" s="124">
        <f t="shared" si="2"/>
        <v>2</v>
      </c>
      <c r="K5" s="132">
        <v>100</v>
      </c>
      <c r="L5" s="124">
        <f t="shared" si="3"/>
        <v>4</v>
      </c>
      <c r="M5" s="126">
        <v>2</v>
      </c>
      <c r="N5" s="126">
        <v>2</v>
      </c>
      <c r="O5" s="126">
        <v>2</v>
      </c>
      <c r="P5" s="124">
        <f t="shared" si="4"/>
        <v>6</v>
      </c>
      <c r="Q5" s="80">
        <v>278</v>
      </c>
      <c r="R5" s="80">
        <v>277</v>
      </c>
      <c r="S5" s="127">
        <f t="shared" si="5"/>
        <v>100</v>
      </c>
      <c r="T5" s="124">
        <f t="shared" si="6"/>
        <v>4</v>
      </c>
      <c r="U5" s="91">
        <v>257</v>
      </c>
      <c r="V5" s="91">
        <v>100</v>
      </c>
      <c r="W5" s="124">
        <f t="shared" si="7"/>
        <v>2</v>
      </c>
      <c r="X5" s="131">
        <v>63</v>
      </c>
      <c r="Y5" s="131">
        <v>11</v>
      </c>
      <c r="Z5" s="128">
        <f t="shared" si="0"/>
        <v>20</v>
      </c>
      <c r="AA5" s="128">
        <f t="shared" si="8"/>
        <v>100</v>
      </c>
      <c r="AD5" s="92"/>
    </row>
    <row r="6" spans="1:156" ht="30" customHeight="1" x14ac:dyDescent="0.25">
      <c r="A6" s="166" t="s">
        <v>596</v>
      </c>
      <c r="B6" s="129">
        <v>5</v>
      </c>
      <c r="C6" s="167" t="s">
        <v>521</v>
      </c>
      <c r="D6" s="167" t="s">
        <v>273</v>
      </c>
      <c r="E6" s="129" t="s">
        <v>616</v>
      </c>
      <c r="F6" s="124">
        <f t="shared" si="1"/>
        <v>2</v>
      </c>
      <c r="G6" s="91">
        <v>121</v>
      </c>
      <c r="H6" s="91">
        <v>6</v>
      </c>
      <c r="I6" s="147">
        <v>6</v>
      </c>
      <c r="J6" s="124">
        <f t="shared" si="2"/>
        <v>2</v>
      </c>
      <c r="K6" s="132">
        <v>100</v>
      </c>
      <c r="L6" s="124">
        <f t="shared" si="3"/>
        <v>4</v>
      </c>
      <c r="M6" s="126">
        <v>2</v>
      </c>
      <c r="N6" s="126">
        <v>2</v>
      </c>
      <c r="O6" s="126">
        <v>2</v>
      </c>
      <c r="P6" s="124">
        <f t="shared" si="4"/>
        <v>6</v>
      </c>
      <c r="Q6" s="80">
        <v>116</v>
      </c>
      <c r="R6" s="80">
        <v>116</v>
      </c>
      <c r="S6" s="127">
        <f t="shared" si="5"/>
        <v>100</v>
      </c>
      <c r="T6" s="124">
        <f t="shared" si="6"/>
        <v>4</v>
      </c>
      <c r="U6" s="91">
        <v>148</v>
      </c>
      <c r="V6" s="91">
        <v>100</v>
      </c>
      <c r="W6" s="124">
        <f t="shared" si="7"/>
        <v>2</v>
      </c>
      <c r="X6" s="131">
        <v>20</v>
      </c>
      <c r="Y6" s="131">
        <v>21</v>
      </c>
      <c r="Z6" s="128">
        <f t="shared" si="0"/>
        <v>20</v>
      </c>
      <c r="AA6" s="128">
        <f t="shared" si="8"/>
        <v>100</v>
      </c>
      <c r="AD6" s="92"/>
    </row>
    <row r="7" spans="1:156" ht="30" customHeight="1" x14ac:dyDescent="0.25">
      <c r="A7" s="166" t="s">
        <v>596</v>
      </c>
      <c r="B7" s="129">
        <v>6</v>
      </c>
      <c r="C7" s="167" t="s">
        <v>522</v>
      </c>
      <c r="D7" s="167" t="s">
        <v>281</v>
      </c>
      <c r="E7" s="129" t="s">
        <v>616</v>
      </c>
      <c r="F7" s="124">
        <f t="shared" si="1"/>
        <v>2</v>
      </c>
      <c r="G7" s="91">
        <v>103</v>
      </c>
      <c r="H7" s="91">
        <v>4</v>
      </c>
      <c r="I7" s="147">
        <v>4</v>
      </c>
      <c r="J7" s="124">
        <f t="shared" si="2"/>
        <v>2</v>
      </c>
      <c r="K7" s="132">
        <v>100</v>
      </c>
      <c r="L7" s="124">
        <f t="shared" si="3"/>
        <v>4</v>
      </c>
      <c r="M7" s="126">
        <v>2</v>
      </c>
      <c r="N7" s="126">
        <v>2</v>
      </c>
      <c r="O7" s="126">
        <v>2</v>
      </c>
      <c r="P7" s="124">
        <f t="shared" si="4"/>
        <v>6</v>
      </c>
      <c r="Q7" s="80">
        <v>94</v>
      </c>
      <c r="R7" s="80">
        <v>94</v>
      </c>
      <c r="S7" s="127">
        <f t="shared" si="5"/>
        <v>100</v>
      </c>
      <c r="T7" s="124">
        <f t="shared" si="6"/>
        <v>4</v>
      </c>
      <c r="U7" s="91">
        <v>93</v>
      </c>
      <c r="V7" s="91">
        <v>100</v>
      </c>
      <c r="W7" s="124">
        <f t="shared" si="7"/>
        <v>2</v>
      </c>
      <c r="X7" s="131">
        <v>41</v>
      </c>
      <c r="Y7" s="131">
        <v>43</v>
      </c>
      <c r="Z7" s="128">
        <f t="shared" si="0"/>
        <v>20</v>
      </c>
      <c r="AA7" s="128">
        <f t="shared" si="8"/>
        <v>100</v>
      </c>
      <c r="AD7" s="92"/>
    </row>
    <row r="8" spans="1:156" ht="30" customHeight="1" x14ac:dyDescent="0.25">
      <c r="A8" s="166" t="s">
        <v>596</v>
      </c>
      <c r="B8" s="129">
        <v>7</v>
      </c>
      <c r="C8" s="167" t="s">
        <v>523</v>
      </c>
      <c r="D8" s="167" t="s">
        <v>274</v>
      </c>
      <c r="E8" s="129" t="s">
        <v>616</v>
      </c>
      <c r="F8" s="124">
        <f t="shared" si="1"/>
        <v>2</v>
      </c>
      <c r="G8" s="91">
        <v>87</v>
      </c>
      <c r="H8" s="91">
        <v>4</v>
      </c>
      <c r="I8" s="147">
        <v>4</v>
      </c>
      <c r="J8" s="124">
        <f t="shared" si="2"/>
        <v>2</v>
      </c>
      <c r="K8" s="132">
        <v>100</v>
      </c>
      <c r="L8" s="124">
        <f t="shared" si="3"/>
        <v>4</v>
      </c>
      <c r="M8" s="126">
        <v>2</v>
      </c>
      <c r="N8" s="126">
        <v>2</v>
      </c>
      <c r="O8" s="126">
        <v>2</v>
      </c>
      <c r="P8" s="124">
        <f t="shared" si="4"/>
        <v>6</v>
      </c>
      <c r="Q8" s="80">
        <v>82</v>
      </c>
      <c r="R8" s="80">
        <v>82</v>
      </c>
      <c r="S8" s="127">
        <f t="shared" si="5"/>
        <v>100</v>
      </c>
      <c r="T8" s="124">
        <f t="shared" si="6"/>
        <v>4</v>
      </c>
      <c r="U8" s="91">
        <v>81</v>
      </c>
      <c r="V8" s="91">
        <v>100</v>
      </c>
      <c r="W8" s="124">
        <f t="shared" si="7"/>
        <v>2</v>
      </c>
      <c r="X8" s="131">
        <v>73</v>
      </c>
      <c r="Y8" s="131">
        <v>14</v>
      </c>
      <c r="Z8" s="128">
        <f t="shared" si="0"/>
        <v>20</v>
      </c>
      <c r="AA8" s="128">
        <f t="shared" si="8"/>
        <v>100</v>
      </c>
      <c r="AD8" s="92"/>
    </row>
    <row r="9" spans="1:156" ht="30" customHeight="1" x14ac:dyDescent="0.25">
      <c r="A9" s="166" t="s">
        <v>596</v>
      </c>
      <c r="B9" s="129">
        <v>8</v>
      </c>
      <c r="C9" s="167" t="s">
        <v>524</v>
      </c>
      <c r="D9" s="167" t="s">
        <v>275</v>
      </c>
      <c r="E9" s="129" t="s">
        <v>616</v>
      </c>
      <c r="F9" s="124">
        <f t="shared" si="1"/>
        <v>2</v>
      </c>
      <c r="G9" s="91">
        <v>178</v>
      </c>
      <c r="H9" s="91">
        <v>10</v>
      </c>
      <c r="I9" s="147">
        <v>10</v>
      </c>
      <c r="J9" s="124">
        <f t="shared" si="2"/>
        <v>2</v>
      </c>
      <c r="K9" s="132">
        <v>91.666666666666657</v>
      </c>
      <c r="L9" s="124">
        <f t="shared" si="3"/>
        <v>4</v>
      </c>
      <c r="M9" s="126">
        <v>2</v>
      </c>
      <c r="N9" s="126">
        <v>2</v>
      </c>
      <c r="O9" s="126">
        <v>2</v>
      </c>
      <c r="P9" s="124">
        <f t="shared" si="4"/>
        <v>6</v>
      </c>
      <c r="Q9" s="80">
        <v>177</v>
      </c>
      <c r="R9" s="80">
        <v>174</v>
      </c>
      <c r="S9" s="127">
        <f t="shared" si="5"/>
        <v>98</v>
      </c>
      <c r="T9" s="124">
        <f t="shared" si="6"/>
        <v>4</v>
      </c>
      <c r="U9" s="91">
        <v>228</v>
      </c>
      <c r="V9" s="91">
        <v>100</v>
      </c>
      <c r="W9" s="124">
        <f t="shared" si="7"/>
        <v>2</v>
      </c>
      <c r="X9" s="131">
        <v>127</v>
      </c>
      <c r="Y9" s="131">
        <v>29</v>
      </c>
      <c r="Z9" s="128">
        <f t="shared" si="0"/>
        <v>20</v>
      </c>
      <c r="AA9" s="128">
        <f t="shared" si="8"/>
        <v>100</v>
      </c>
      <c r="AD9" s="92"/>
    </row>
    <row r="10" spans="1:156" ht="36" customHeight="1" x14ac:dyDescent="0.25">
      <c r="A10" s="166" t="s">
        <v>596</v>
      </c>
      <c r="B10" s="129">
        <v>9</v>
      </c>
      <c r="C10" s="167" t="s">
        <v>525</v>
      </c>
      <c r="D10" s="167" t="s">
        <v>276</v>
      </c>
      <c r="E10" s="129" t="s">
        <v>616</v>
      </c>
      <c r="F10" s="124">
        <f t="shared" si="1"/>
        <v>2</v>
      </c>
      <c r="G10" s="91">
        <v>284</v>
      </c>
      <c r="H10" s="91">
        <v>12</v>
      </c>
      <c r="I10" s="147">
        <v>12</v>
      </c>
      <c r="J10" s="124">
        <f t="shared" si="2"/>
        <v>2</v>
      </c>
      <c r="K10" s="132">
        <v>100</v>
      </c>
      <c r="L10" s="124">
        <f t="shared" si="3"/>
        <v>4</v>
      </c>
      <c r="M10" s="126">
        <v>2</v>
      </c>
      <c r="N10" s="126">
        <v>2</v>
      </c>
      <c r="O10" s="126">
        <v>2</v>
      </c>
      <c r="P10" s="124">
        <f t="shared" si="4"/>
        <v>6</v>
      </c>
      <c r="Q10" s="80">
        <v>276</v>
      </c>
      <c r="R10" s="80">
        <v>276</v>
      </c>
      <c r="S10" s="127">
        <f t="shared" si="5"/>
        <v>100</v>
      </c>
      <c r="T10" s="124">
        <f t="shared" si="6"/>
        <v>4</v>
      </c>
      <c r="U10" s="91">
        <v>276</v>
      </c>
      <c r="V10" s="91">
        <v>100</v>
      </c>
      <c r="W10" s="124">
        <f t="shared" si="7"/>
        <v>2</v>
      </c>
      <c r="X10" s="131">
        <v>75</v>
      </c>
      <c r="Y10" s="131">
        <v>66</v>
      </c>
      <c r="Z10" s="128">
        <f t="shared" si="0"/>
        <v>20</v>
      </c>
      <c r="AA10" s="128">
        <f t="shared" si="8"/>
        <v>100</v>
      </c>
      <c r="AD10" s="92"/>
    </row>
    <row r="11" spans="1:156" ht="30" customHeight="1" x14ac:dyDescent="0.25">
      <c r="A11" s="166" t="s">
        <v>596</v>
      </c>
      <c r="B11" s="129">
        <v>10</v>
      </c>
      <c r="C11" s="167" t="s">
        <v>526</v>
      </c>
      <c r="D11" s="167" t="s">
        <v>277</v>
      </c>
      <c r="E11" s="129" t="s">
        <v>616</v>
      </c>
      <c r="F11" s="124">
        <f t="shared" si="1"/>
        <v>2</v>
      </c>
      <c r="G11" s="91">
        <v>37</v>
      </c>
      <c r="H11" s="91">
        <v>3</v>
      </c>
      <c r="I11" s="180">
        <v>3</v>
      </c>
      <c r="J11" s="124">
        <f t="shared" si="2"/>
        <v>2</v>
      </c>
      <c r="K11" s="132">
        <v>100</v>
      </c>
      <c r="L11" s="124">
        <f t="shared" si="3"/>
        <v>4</v>
      </c>
      <c r="M11" s="126">
        <v>2</v>
      </c>
      <c r="N11" s="126">
        <v>2</v>
      </c>
      <c r="O11" s="126">
        <v>2</v>
      </c>
      <c r="P11" s="124">
        <f t="shared" si="4"/>
        <v>6</v>
      </c>
      <c r="Q11" s="80">
        <v>37</v>
      </c>
      <c r="R11" s="80">
        <v>37</v>
      </c>
      <c r="S11" s="127">
        <f t="shared" si="5"/>
        <v>100</v>
      </c>
      <c r="T11" s="124">
        <f t="shared" si="6"/>
        <v>4</v>
      </c>
      <c r="U11" s="91">
        <v>38</v>
      </c>
      <c r="V11" s="91">
        <v>100</v>
      </c>
      <c r="W11" s="124">
        <f t="shared" si="7"/>
        <v>2</v>
      </c>
      <c r="X11" s="91">
        <v>43</v>
      </c>
      <c r="Y11" s="91">
        <v>3</v>
      </c>
      <c r="Z11" s="128">
        <f t="shared" si="0"/>
        <v>20</v>
      </c>
      <c r="AA11" s="128">
        <f t="shared" si="8"/>
        <v>100</v>
      </c>
      <c r="AD11" s="92"/>
    </row>
    <row r="12" spans="1:156" s="86" customFormat="1" ht="30" customHeight="1" x14ac:dyDescent="0.25">
      <c r="A12" s="166" t="s">
        <v>596</v>
      </c>
      <c r="B12" s="129">
        <v>11</v>
      </c>
      <c r="C12" s="167" t="s">
        <v>527</v>
      </c>
      <c r="D12" s="167" t="s">
        <v>278</v>
      </c>
      <c r="E12" s="129" t="s">
        <v>616</v>
      </c>
      <c r="F12" s="124">
        <f t="shared" si="1"/>
        <v>2</v>
      </c>
      <c r="G12" s="91">
        <v>233</v>
      </c>
      <c r="H12" s="91">
        <v>9</v>
      </c>
      <c r="I12" s="181">
        <v>9</v>
      </c>
      <c r="J12" s="124">
        <f t="shared" si="2"/>
        <v>2</v>
      </c>
      <c r="K12" s="132">
        <v>100</v>
      </c>
      <c r="L12" s="124">
        <f t="shared" si="3"/>
        <v>4</v>
      </c>
      <c r="M12" s="126">
        <v>2</v>
      </c>
      <c r="N12" s="126">
        <v>2</v>
      </c>
      <c r="O12" s="126">
        <v>2</v>
      </c>
      <c r="P12" s="124">
        <f t="shared" si="4"/>
        <v>6</v>
      </c>
      <c r="Q12" s="80">
        <v>230</v>
      </c>
      <c r="R12" s="80">
        <v>230</v>
      </c>
      <c r="S12" s="127">
        <f t="shared" si="5"/>
        <v>100</v>
      </c>
      <c r="T12" s="124">
        <f t="shared" si="6"/>
        <v>4</v>
      </c>
      <c r="U12" s="91">
        <v>235</v>
      </c>
      <c r="V12" s="91">
        <v>100</v>
      </c>
      <c r="W12" s="124">
        <f t="shared" si="7"/>
        <v>2</v>
      </c>
      <c r="X12" s="131">
        <v>39</v>
      </c>
      <c r="Y12" s="131">
        <v>6</v>
      </c>
      <c r="Z12" s="128">
        <f t="shared" si="0"/>
        <v>20</v>
      </c>
      <c r="AA12" s="128">
        <f t="shared" si="8"/>
        <v>100</v>
      </c>
      <c r="AB12"/>
      <c r="AC12"/>
      <c r="AD12" s="9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</row>
    <row r="13" spans="1:156" s="86" customFormat="1" ht="30" customHeight="1" x14ac:dyDescent="0.25">
      <c r="A13" s="166" t="s">
        <v>596</v>
      </c>
      <c r="B13" s="129">
        <v>12</v>
      </c>
      <c r="C13" s="167" t="s">
        <v>528</v>
      </c>
      <c r="D13" s="167" t="s">
        <v>279</v>
      </c>
      <c r="E13" s="129" t="s">
        <v>616</v>
      </c>
      <c r="F13" s="124">
        <f t="shared" si="1"/>
        <v>2</v>
      </c>
      <c r="G13" s="91">
        <v>223</v>
      </c>
      <c r="H13" s="91">
        <v>10</v>
      </c>
      <c r="I13" s="147">
        <v>10</v>
      </c>
      <c r="J13" s="124">
        <f t="shared" si="2"/>
        <v>2</v>
      </c>
      <c r="K13" s="132">
        <v>100</v>
      </c>
      <c r="L13" s="124">
        <f t="shared" si="3"/>
        <v>4</v>
      </c>
      <c r="M13" s="126">
        <v>2</v>
      </c>
      <c r="N13" s="126">
        <v>2</v>
      </c>
      <c r="O13" s="126">
        <v>2</v>
      </c>
      <c r="P13" s="124">
        <f t="shared" si="4"/>
        <v>6</v>
      </c>
      <c r="Q13" s="80">
        <v>216</v>
      </c>
      <c r="R13" s="80">
        <v>215</v>
      </c>
      <c r="S13" s="127">
        <f t="shared" si="5"/>
        <v>100</v>
      </c>
      <c r="T13" s="124">
        <f t="shared" si="6"/>
        <v>4</v>
      </c>
      <c r="U13" s="91">
        <v>254</v>
      </c>
      <c r="V13" s="91">
        <v>100</v>
      </c>
      <c r="W13" s="124">
        <f t="shared" si="7"/>
        <v>2</v>
      </c>
      <c r="X13" s="131">
        <v>116</v>
      </c>
      <c r="Y13" s="131">
        <v>5</v>
      </c>
      <c r="Z13" s="128">
        <f t="shared" si="0"/>
        <v>20</v>
      </c>
      <c r="AA13" s="128">
        <f t="shared" si="8"/>
        <v>100</v>
      </c>
      <c r="AB13"/>
      <c r="AC13"/>
      <c r="AD13" s="92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</row>
    <row r="14" spans="1:156" ht="30" customHeight="1" x14ac:dyDescent="0.25">
      <c r="A14" s="166" t="s">
        <v>596</v>
      </c>
      <c r="B14" s="129">
        <v>2</v>
      </c>
      <c r="C14" s="167" t="s">
        <v>518</v>
      </c>
      <c r="D14" s="167" t="s">
        <v>270</v>
      </c>
      <c r="E14" s="129" t="s">
        <v>616</v>
      </c>
      <c r="F14" s="124">
        <f t="shared" si="1"/>
        <v>2</v>
      </c>
      <c r="G14" s="91">
        <v>102</v>
      </c>
      <c r="H14" s="91">
        <v>4</v>
      </c>
      <c r="I14" s="147">
        <v>4</v>
      </c>
      <c r="J14" s="124">
        <f t="shared" si="2"/>
        <v>2</v>
      </c>
      <c r="K14" s="132">
        <v>91.666666666666657</v>
      </c>
      <c r="L14" s="124">
        <f t="shared" si="3"/>
        <v>4</v>
      </c>
      <c r="M14" s="126">
        <v>1</v>
      </c>
      <c r="N14" s="126">
        <v>2</v>
      </c>
      <c r="O14" s="126">
        <v>2</v>
      </c>
      <c r="P14" s="124">
        <f t="shared" si="4"/>
        <v>5</v>
      </c>
      <c r="Q14" s="80">
        <v>98</v>
      </c>
      <c r="R14" s="80">
        <v>97</v>
      </c>
      <c r="S14" s="127">
        <f t="shared" si="5"/>
        <v>99</v>
      </c>
      <c r="T14" s="124">
        <f t="shared" si="6"/>
        <v>4</v>
      </c>
      <c r="U14" s="91">
        <v>106</v>
      </c>
      <c r="V14" s="91">
        <v>100</v>
      </c>
      <c r="W14" s="124">
        <f t="shared" si="7"/>
        <v>2</v>
      </c>
      <c r="X14" s="131">
        <v>99</v>
      </c>
      <c r="Y14" s="131">
        <v>3</v>
      </c>
      <c r="Z14" s="128">
        <f t="shared" si="0"/>
        <v>19</v>
      </c>
      <c r="AA14" s="128">
        <f t="shared" si="8"/>
        <v>95</v>
      </c>
      <c r="AD14" s="92"/>
      <c r="AE14" s="93"/>
    </row>
    <row r="15" spans="1:156" ht="30" customHeight="1" x14ac:dyDescent="0.25">
      <c r="A15" s="166" t="s">
        <v>596</v>
      </c>
      <c r="B15" s="129">
        <v>13</v>
      </c>
      <c r="C15" s="167" t="s">
        <v>529</v>
      </c>
      <c r="D15" s="167" t="s">
        <v>283</v>
      </c>
      <c r="E15" s="129" t="s">
        <v>616</v>
      </c>
      <c r="F15" s="124">
        <f t="shared" si="1"/>
        <v>2</v>
      </c>
      <c r="G15" s="91">
        <v>150</v>
      </c>
      <c r="H15" s="91">
        <v>6</v>
      </c>
      <c r="I15" s="180">
        <v>6</v>
      </c>
      <c r="J15" s="124">
        <f t="shared" si="2"/>
        <v>2</v>
      </c>
      <c r="K15" s="132">
        <v>100</v>
      </c>
      <c r="L15" s="124">
        <f t="shared" si="3"/>
        <v>4</v>
      </c>
      <c r="M15" s="126">
        <v>2</v>
      </c>
      <c r="N15" s="126">
        <v>2</v>
      </c>
      <c r="O15" s="126">
        <v>0</v>
      </c>
      <c r="P15" s="124">
        <f t="shared" si="4"/>
        <v>4</v>
      </c>
      <c r="Q15" s="80">
        <v>148</v>
      </c>
      <c r="R15" s="80">
        <v>148</v>
      </c>
      <c r="S15" s="127">
        <f t="shared" si="5"/>
        <v>100</v>
      </c>
      <c r="T15" s="124">
        <f t="shared" si="6"/>
        <v>4</v>
      </c>
      <c r="U15" s="91">
        <v>145</v>
      </c>
      <c r="V15" s="91">
        <v>100</v>
      </c>
      <c r="W15" s="124">
        <f t="shared" si="7"/>
        <v>2</v>
      </c>
      <c r="X15" s="91">
        <v>21</v>
      </c>
      <c r="Y15" s="91">
        <v>2</v>
      </c>
      <c r="Z15" s="128">
        <f t="shared" si="0"/>
        <v>18</v>
      </c>
      <c r="AA15" s="128">
        <f t="shared" si="8"/>
        <v>90</v>
      </c>
      <c r="AD15" s="92"/>
    </row>
    <row r="16" spans="1:156" ht="30" customHeight="1" x14ac:dyDescent="0.25">
      <c r="A16" s="166" t="s">
        <v>596</v>
      </c>
      <c r="B16" s="129">
        <v>14</v>
      </c>
      <c r="C16" s="167" t="s">
        <v>530</v>
      </c>
      <c r="D16" s="167" t="s">
        <v>282</v>
      </c>
      <c r="E16" s="129" t="s">
        <v>616</v>
      </c>
      <c r="F16" s="124">
        <f t="shared" si="1"/>
        <v>2</v>
      </c>
      <c r="G16" s="91">
        <v>5</v>
      </c>
      <c r="H16" s="91">
        <v>1</v>
      </c>
      <c r="I16" s="181">
        <v>1</v>
      </c>
      <c r="J16" s="124">
        <f t="shared" si="2"/>
        <v>2</v>
      </c>
      <c r="K16" s="132">
        <v>50</v>
      </c>
      <c r="L16" s="124">
        <f t="shared" si="3"/>
        <v>2</v>
      </c>
      <c r="M16" s="126">
        <v>2</v>
      </c>
      <c r="N16" s="126">
        <v>2</v>
      </c>
      <c r="O16" s="126">
        <v>2</v>
      </c>
      <c r="P16" s="124">
        <f t="shared" si="4"/>
        <v>6</v>
      </c>
      <c r="Q16" s="80">
        <v>5</v>
      </c>
      <c r="R16" s="80">
        <v>5</v>
      </c>
      <c r="S16" s="127">
        <f t="shared" si="5"/>
        <v>100</v>
      </c>
      <c r="T16" s="124">
        <f t="shared" si="6"/>
        <v>4</v>
      </c>
      <c r="U16" s="91">
        <v>5</v>
      </c>
      <c r="V16" s="91">
        <v>100</v>
      </c>
      <c r="W16" s="124">
        <f t="shared" si="7"/>
        <v>2</v>
      </c>
      <c r="X16" s="131">
        <v>43</v>
      </c>
      <c r="Y16" s="131">
        <v>0</v>
      </c>
      <c r="Z16" s="128">
        <f t="shared" si="0"/>
        <v>18</v>
      </c>
      <c r="AA16" s="128">
        <f t="shared" si="8"/>
        <v>90</v>
      </c>
      <c r="AD16" s="92"/>
    </row>
    <row r="17" spans="3:30" s="48" customFormat="1" x14ac:dyDescent="0.25">
      <c r="C17" s="49" t="s">
        <v>51</v>
      </c>
      <c r="D17" s="81"/>
      <c r="F17" s="16"/>
      <c r="G17" s="52">
        <f>SUM(G3:G16)</f>
        <v>1987</v>
      </c>
      <c r="H17" s="50">
        <f>SUM(H3:H16)</f>
        <v>90</v>
      </c>
      <c r="I17" s="50">
        <f>SUM(I3:I16)</f>
        <v>90</v>
      </c>
      <c r="J17" s="16"/>
      <c r="K17" s="51"/>
      <c r="L17" s="16"/>
      <c r="M17"/>
      <c r="N17"/>
      <c r="O17"/>
      <c r="P17" s="16"/>
      <c r="T17" s="16"/>
      <c r="Z17" s="17"/>
      <c r="AA17" s="17"/>
      <c r="AD17" s="87"/>
    </row>
    <row r="18" spans="3:30" ht="15.75" thickBot="1" x14ac:dyDescent="0.3"/>
    <row r="19" spans="3:30" ht="16.5" thickBot="1" x14ac:dyDescent="0.3">
      <c r="V19" s="39" t="s">
        <v>50</v>
      </c>
      <c r="W19" s="40"/>
      <c r="X19" s="40"/>
      <c r="Y19" s="41"/>
      <c r="Z19" s="14">
        <f>AVERAGE(Z3:Z16)</f>
        <v>19.642857142857142</v>
      </c>
      <c r="AA19" s="15">
        <f>ROUND(Z19/$Z$2*100,0)</f>
        <v>98</v>
      </c>
    </row>
  </sheetData>
  <autoFilter ref="A1:AA17">
    <sortState ref="A2:AA17">
      <sortCondition descending="1" ref="AA1:AA17"/>
    </sortState>
  </autoFilter>
  <sortState ref="A1:AA17">
    <sortCondition descending="1" ref="AA3"/>
  </sortState>
  <phoneticPr fontId="9" type="noConversion"/>
  <pageMargins left="0.7" right="0.7" top="0.75" bottom="0.75" header="0.3" footer="0.3"/>
  <pageSetup paperSize="9" orientation="portrait" horizontalDpi="300" verticalDpi="300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tabColor theme="0" tint="-0.14999847407452621"/>
  </sheetPr>
  <dimension ref="A1:AA15"/>
  <sheetViews>
    <sheetView zoomScale="65" zoomScaleNormal="65" zoomScalePageLayoutView="90" workbookViewId="0">
      <pane xSplit="3" ySplit="2" topLeftCell="D3" activePane="bottomRight" state="frozen"/>
      <selection activeCell="I25" sqref="I25"/>
      <selection pane="topRight" activeCell="I25" sqref="I25"/>
      <selection pane="bottomLeft" activeCell="I25" sqref="I25"/>
      <selection pane="bottomRight" activeCell="H32" sqref="H32"/>
    </sheetView>
  </sheetViews>
  <sheetFormatPr defaultColWidth="8.85546875" defaultRowHeight="15" x14ac:dyDescent="0.25"/>
  <cols>
    <col min="1" max="1" width="32.42578125" customWidth="1"/>
    <col min="2" max="2" width="3.42578125" customWidth="1"/>
    <col min="3" max="3" width="30.42578125" customWidth="1"/>
    <col min="4" max="4" width="27.140625" customWidth="1"/>
    <col min="5" max="5" width="14" customWidth="1"/>
    <col min="6" max="6" width="5.7109375" customWidth="1"/>
    <col min="7" max="7" width="12" customWidth="1"/>
    <col min="8" max="8" width="11.85546875" customWidth="1"/>
    <col min="9" max="9" width="12.5703125" customWidth="1"/>
    <col min="10" max="10" width="5.7109375" customWidth="1"/>
    <col min="11" max="11" width="12.140625" customWidth="1"/>
    <col min="12" max="12" width="5.7109375" customWidth="1"/>
    <col min="13" max="13" width="14.7109375" customWidth="1"/>
    <col min="14" max="14" width="15.28515625" customWidth="1"/>
    <col min="15" max="15" width="14.42578125" customWidth="1"/>
    <col min="16" max="16" width="5.7109375" customWidth="1"/>
    <col min="17" max="17" width="14.42578125" customWidth="1"/>
    <col min="18" max="18" width="13.140625" customWidth="1"/>
    <col min="19" max="19" width="8.85546875" customWidth="1"/>
    <col min="20" max="20" width="5.7109375" customWidth="1"/>
    <col min="21" max="21" width="12" customWidth="1"/>
    <col min="22" max="22" width="12.85546875" customWidth="1"/>
    <col min="23" max="23" width="7" customWidth="1"/>
    <col min="24" max="25" width="13.28515625" bestFit="1" customWidth="1"/>
    <col min="26" max="26" width="7.7109375" customWidth="1"/>
    <col min="27" max="27" width="8" customWidth="1"/>
  </cols>
  <sheetData>
    <row r="1" spans="1:27" ht="154.5" x14ac:dyDescent="0.25">
      <c r="A1" s="1" t="s">
        <v>35</v>
      </c>
      <c r="B1" s="2"/>
      <c r="C1" s="3" t="s">
        <v>36</v>
      </c>
      <c r="D1" s="3" t="s">
        <v>238</v>
      </c>
      <c r="E1" s="4" t="s">
        <v>37</v>
      </c>
      <c r="F1" s="10" t="s">
        <v>42</v>
      </c>
      <c r="G1" s="4" t="s">
        <v>40</v>
      </c>
      <c r="H1" s="4" t="s">
        <v>39</v>
      </c>
      <c r="I1" s="4" t="s">
        <v>38</v>
      </c>
      <c r="J1" s="10" t="s">
        <v>41</v>
      </c>
      <c r="K1" s="4" t="s">
        <v>43</v>
      </c>
      <c r="L1" s="10" t="s">
        <v>44</v>
      </c>
      <c r="M1" s="4" t="s">
        <v>652</v>
      </c>
      <c r="N1" s="4" t="s">
        <v>653</v>
      </c>
      <c r="O1" s="4" t="s">
        <v>654</v>
      </c>
      <c r="P1" s="10" t="s">
        <v>582</v>
      </c>
      <c r="Q1" s="4" t="s">
        <v>45</v>
      </c>
      <c r="R1" s="4" t="s">
        <v>46</v>
      </c>
      <c r="S1" s="13" t="s">
        <v>48</v>
      </c>
      <c r="T1" s="10" t="s">
        <v>47</v>
      </c>
      <c r="U1" s="4" t="s">
        <v>219</v>
      </c>
      <c r="V1" s="4" t="s">
        <v>220</v>
      </c>
      <c r="W1" s="10" t="s">
        <v>221</v>
      </c>
      <c r="X1" s="4" t="s">
        <v>223</v>
      </c>
      <c r="Y1" s="4" t="s">
        <v>222</v>
      </c>
      <c r="Z1" s="12" t="s">
        <v>615</v>
      </c>
      <c r="AA1" s="12" t="s">
        <v>49</v>
      </c>
    </row>
    <row r="2" spans="1:27" x14ac:dyDescent="0.25">
      <c r="A2" s="9" t="s">
        <v>641</v>
      </c>
      <c r="B2" s="6"/>
      <c r="C2" s="7"/>
      <c r="D2" s="7"/>
      <c r="E2" s="8"/>
      <c r="F2" s="11">
        <v>2</v>
      </c>
      <c r="G2" s="8"/>
      <c r="H2" s="8"/>
      <c r="I2" s="8"/>
      <c r="J2" s="11">
        <v>2</v>
      </c>
      <c r="K2" s="8"/>
      <c r="L2" s="11">
        <v>4</v>
      </c>
      <c r="M2" s="8">
        <v>2</v>
      </c>
      <c r="N2" s="176">
        <v>2</v>
      </c>
      <c r="O2" s="8">
        <v>2</v>
      </c>
      <c r="P2" s="11">
        <v>6</v>
      </c>
      <c r="Q2" s="8"/>
      <c r="R2" s="8"/>
      <c r="S2" s="8"/>
      <c r="T2" s="11">
        <v>4</v>
      </c>
      <c r="U2" s="8"/>
      <c r="V2" s="8"/>
      <c r="W2" s="11">
        <v>2</v>
      </c>
      <c r="X2" s="8"/>
      <c r="Y2" s="8"/>
      <c r="Z2" s="11">
        <f>F2+J2+L2+P2+T2+W2</f>
        <v>20</v>
      </c>
      <c r="AA2" s="11">
        <v>100</v>
      </c>
    </row>
    <row r="3" spans="1:27" ht="30" customHeight="1" x14ac:dyDescent="0.25">
      <c r="A3" s="166" t="s">
        <v>597</v>
      </c>
      <c r="B3" s="129">
        <v>1</v>
      </c>
      <c r="C3" s="167" t="s">
        <v>123</v>
      </c>
      <c r="D3" s="167" t="s">
        <v>285</v>
      </c>
      <c r="E3" s="129" t="s">
        <v>616</v>
      </c>
      <c r="F3" s="124">
        <f>IF(E3="25/26",2,0)</f>
        <v>2</v>
      </c>
      <c r="G3" s="91">
        <v>136</v>
      </c>
      <c r="H3" s="91">
        <v>6</v>
      </c>
      <c r="I3" s="133">
        <v>6</v>
      </c>
      <c r="J3" s="124">
        <f>IF(ABS((H3-I3)/I3)&lt;=0.1,2,IF(AND(ABS((H3-I3)/I3)&gt;0.1,ABS((H3-I3)/I3)&lt;=0.2),1,0))</f>
        <v>2</v>
      </c>
      <c r="K3" s="130">
        <v>91.666666666666657</v>
      </c>
      <c r="L3" s="124">
        <f>IF(K3&gt;90,4,IF(AND(K3&gt;80,K3&lt;=90),3,IF(AND(K3&gt;=50,K3&lt;=80),2,IF(AND(K3&gt;=10,K3&lt;50),1,0))))</f>
        <v>4</v>
      </c>
      <c r="M3" s="126">
        <v>2</v>
      </c>
      <c r="N3" s="126">
        <v>2</v>
      </c>
      <c r="O3" s="126">
        <v>1</v>
      </c>
      <c r="P3" s="124">
        <f>SUM(M3:O3)</f>
        <v>5</v>
      </c>
      <c r="Q3" s="80">
        <v>135</v>
      </c>
      <c r="R3" s="80">
        <v>134</v>
      </c>
      <c r="S3" s="127">
        <f>ROUND(R3/Q3*100,0)</f>
        <v>99</v>
      </c>
      <c r="T3" s="124">
        <f>IF(S3&gt;90,4,IF(AND(S3&gt;80,S3&lt;=90),3,IF(AND(S3&gt;=50,S3&lt;=80),2,IF(AND(S3&gt;=10,S3&lt;50),1,0))))</f>
        <v>4</v>
      </c>
      <c r="U3" s="91">
        <v>138</v>
      </c>
      <c r="V3" s="91">
        <v>100</v>
      </c>
      <c r="W3" s="124">
        <f>IF(V3&gt;=90,2,IF(V3&gt;=80,1,0))</f>
        <v>2</v>
      </c>
      <c r="X3" s="91">
        <v>191</v>
      </c>
      <c r="Y3" s="91">
        <v>104</v>
      </c>
      <c r="Z3" s="128">
        <f>F3+J3+L3+P3+T3+W3</f>
        <v>19</v>
      </c>
      <c r="AA3" s="128">
        <f>ROUND(Z3/$Z$2*100,0)</f>
        <v>95</v>
      </c>
    </row>
    <row r="4" spans="1:27" ht="36.75" customHeight="1" x14ac:dyDescent="0.25">
      <c r="A4" s="166" t="s">
        <v>597</v>
      </c>
      <c r="B4" s="129">
        <v>4</v>
      </c>
      <c r="C4" s="167" t="s">
        <v>15</v>
      </c>
      <c r="D4" s="167" t="s">
        <v>286</v>
      </c>
      <c r="E4" s="129" t="s">
        <v>616</v>
      </c>
      <c r="F4" s="124">
        <f>IF(E4="25/26",2,0)</f>
        <v>2</v>
      </c>
      <c r="G4" s="91">
        <v>51</v>
      </c>
      <c r="H4" s="91">
        <v>3</v>
      </c>
      <c r="I4" s="144">
        <v>3</v>
      </c>
      <c r="J4" s="124">
        <f>IF(ABS((H4-I4)/I4)&lt;=0.1,2,IF(AND(ABS((H4-I4)/I4)&gt;0.1,ABS((H4-I4)/I4)&lt;=0.2),1,0))</f>
        <v>2</v>
      </c>
      <c r="K4" s="130">
        <v>100</v>
      </c>
      <c r="L4" s="124">
        <f>IF(K4&gt;90,4,IF(AND(K4&gt;80,K4&lt;=90),3,IF(AND(K4&gt;=50,K4&lt;=80),2,IF(AND(K4&gt;=10,K4&lt;50),1,0))))</f>
        <v>4</v>
      </c>
      <c r="M4" s="126">
        <v>2</v>
      </c>
      <c r="N4" s="126">
        <v>2</v>
      </c>
      <c r="O4" s="126">
        <v>0</v>
      </c>
      <c r="P4" s="124">
        <f>SUM(M4:O4)</f>
        <v>4</v>
      </c>
      <c r="Q4" s="80">
        <v>50</v>
      </c>
      <c r="R4" s="80">
        <v>50</v>
      </c>
      <c r="S4" s="127">
        <f>ROUND(R4/Q4*100,0)</f>
        <v>100</v>
      </c>
      <c r="T4" s="124">
        <f>IF(S4&gt;90,4,IF(AND(S4&gt;80,S4&lt;=90),3,IF(AND(S4&gt;=50,S4&lt;=80),2,IF(AND(S4&gt;=10,S4&lt;50),1,0))))</f>
        <v>4</v>
      </c>
      <c r="U4" s="91">
        <v>48</v>
      </c>
      <c r="V4" s="91">
        <v>100</v>
      </c>
      <c r="W4" s="124">
        <f>IF(V4&gt;=90,2,IF(V4&gt;=80,1,0))</f>
        <v>2</v>
      </c>
      <c r="X4" s="91">
        <v>21</v>
      </c>
      <c r="Y4" s="91">
        <v>1</v>
      </c>
      <c r="Z4" s="128">
        <f>F4+J4+L4+P4+T4+W4</f>
        <v>18</v>
      </c>
      <c r="AA4" s="128">
        <f>ROUND(Z4/$Z$2*100,0)</f>
        <v>90</v>
      </c>
    </row>
    <row r="5" spans="1:27" ht="30" customHeight="1" x14ac:dyDescent="0.25">
      <c r="A5" s="166" t="s">
        <v>597</v>
      </c>
      <c r="B5" s="129">
        <v>2</v>
      </c>
      <c r="C5" s="167" t="s">
        <v>107</v>
      </c>
      <c r="D5" s="167" t="s">
        <v>284</v>
      </c>
      <c r="E5" s="129" t="s">
        <v>616</v>
      </c>
      <c r="F5" s="124">
        <f>IF(E5="25/26",2,0)</f>
        <v>2</v>
      </c>
      <c r="G5" s="91">
        <v>25</v>
      </c>
      <c r="H5" s="91">
        <v>1</v>
      </c>
      <c r="I5" s="133">
        <v>1</v>
      </c>
      <c r="J5" s="124">
        <f>IF(ABS((H5-I5)/I5)&lt;=0.1,2,IF(AND(ABS((H5-I5)/I5)&gt;0.1,ABS((H5-I5)/I5)&lt;=0.2),1,0))</f>
        <v>2</v>
      </c>
      <c r="K5" s="130">
        <v>100</v>
      </c>
      <c r="L5" s="124">
        <f>IF(K5&gt;90,4,IF(AND(K5&gt;80,K5&lt;=90),3,IF(AND(K5&gt;=50,K5&lt;=80),2,IF(AND(K5&gt;=10,K5&lt;50),1,0))))</f>
        <v>4</v>
      </c>
      <c r="M5" s="126">
        <v>2</v>
      </c>
      <c r="N5" s="126">
        <v>1</v>
      </c>
      <c r="O5" s="126">
        <v>0</v>
      </c>
      <c r="P5" s="124">
        <f>SUM(M5:O5)</f>
        <v>3</v>
      </c>
      <c r="Q5" s="80">
        <v>25</v>
      </c>
      <c r="R5" s="80">
        <v>24</v>
      </c>
      <c r="S5" s="127">
        <f>ROUND(R5/Q5*100,0)</f>
        <v>96</v>
      </c>
      <c r="T5" s="124">
        <f>IF(S5&gt;90,4,IF(AND(S5&gt;80,S5&lt;=90),3,IF(AND(S5&gt;=50,S5&lt;=80),2,IF(AND(S5&gt;=10,S5&lt;50),1,0))))</f>
        <v>4</v>
      </c>
      <c r="U5" s="91">
        <v>24</v>
      </c>
      <c r="V5" s="91">
        <v>100</v>
      </c>
      <c r="W5" s="124">
        <f>IF(V5&gt;=90,2,IF(V5&gt;=80,1,0))</f>
        <v>2</v>
      </c>
      <c r="X5" s="91">
        <v>55</v>
      </c>
      <c r="Y5" s="91">
        <v>12</v>
      </c>
      <c r="Z5" s="128">
        <f>F5+J5+L5+P5+T5+W5</f>
        <v>17</v>
      </c>
      <c r="AA5" s="128">
        <f>ROUND(Z5/$Z$2*100,0)</f>
        <v>85</v>
      </c>
    </row>
    <row r="6" spans="1:27" ht="30" customHeight="1" x14ac:dyDescent="0.25">
      <c r="A6" s="166" t="s">
        <v>597</v>
      </c>
      <c r="B6" s="129">
        <v>3</v>
      </c>
      <c r="C6" s="167" t="s">
        <v>564</v>
      </c>
      <c r="D6" s="167" t="s">
        <v>287</v>
      </c>
      <c r="E6" s="129" t="s">
        <v>616</v>
      </c>
      <c r="F6" s="124">
        <f>IF(E6="25/26",2,0)</f>
        <v>2</v>
      </c>
      <c r="G6" s="91">
        <v>45</v>
      </c>
      <c r="H6" s="91">
        <v>3</v>
      </c>
      <c r="I6" s="144">
        <v>3</v>
      </c>
      <c r="J6" s="124">
        <f>IF(ABS((H6-I6)/I6)&lt;=0.1,2,IF(AND(ABS((H6-I6)/I6)&gt;0.1,ABS((H6-I6)/I6)&lt;=0.2),1,0))</f>
        <v>2</v>
      </c>
      <c r="K6" s="130">
        <v>75</v>
      </c>
      <c r="L6" s="124">
        <f>IF(K6&gt;90,4,IF(AND(K6&gt;80,K6&lt;=90),3,IF(AND(K6&gt;=50,K6&lt;=80),2,IF(AND(K6&gt;=10,K6&lt;50),1,0))))</f>
        <v>2</v>
      </c>
      <c r="M6" s="126">
        <v>2</v>
      </c>
      <c r="N6" s="126">
        <v>2</v>
      </c>
      <c r="O6" s="126">
        <v>1</v>
      </c>
      <c r="P6" s="124">
        <f>SUM(M6:O6)</f>
        <v>5</v>
      </c>
      <c r="Q6" s="80">
        <v>45</v>
      </c>
      <c r="R6" s="80">
        <v>45</v>
      </c>
      <c r="S6" s="127">
        <f>ROUND(R6/Q6*100,0)</f>
        <v>100</v>
      </c>
      <c r="T6" s="124">
        <f>IF(S6&gt;90,4,IF(AND(S6&gt;80,S6&lt;=90),3,IF(AND(S6&gt;=50,S6&lt;=80),2,IF(AND(S6&gt;=10,S6&lt;50),1,0))))</f>
        <v>4</v>
      </c>
      <c r="U6" s="91">
        <v>69</v>
      </c>
      <c r="V6" s="91">
        <v>100</v>
      </c>
      <c r="W6" s="124">
        <f>IF(V6&gt;=90,2,IF(V6&gt;=80,1,0))</f>
        <v>2</v>
      </c>
      <c r="X6" s="91">
        <v>86</v>
      </c>
      <c r="Y6" s="91">
        <v>86</v>
      </c>
      <c r="Z6" s="128">
        <f>F6+J6+L6+P6+T6+W6</f>
        <v>17</v>
      </c>
      <c r="AA6" s="128">
        <f>ROUND(Z6/$Z$2*100,0)</f>
        <v>85</v>
      </c>
    </row>
    <row r="7" spans="1:27" s="48" customFormat="1" ht="14.25" x14ac:dyDescent="0.25">
      <c r="C7" s="49" t="s">
        <v>51</v>
      </c>
      <c r="D7" s="49"/>
      <c r="F7" s="16"/>
      <c r="G7" s="52">
        <f>SUM(G3:G6)</f>
        <v>257</v>
      </c>
      <c r="H7" s="50">
        <f>SUM(H3:H6)</f>
        <v>13</v>
      </c>
      <c r="I7" s="50">
        <f>SUM(I3:I6)</f>
        <v>13</v>
      </c>
      <c r="J7" s="16"/>
      <c r="K7" s="51"/>
      <c r="L7" s="16"/>
      <c r="M7" s="47"/>
      <c r="N7" s="47"/>
      <c r="O7" s="47"/>
      <c r="P7" s="16"/>
      <c r="T7" s="16"/>
      <c r="Z7" s="17"/>
      <c r="AA7" s="17"/>
    </row>
    <row r="8" spans="1:27" ht="15.75" thickBot="1" x14ac:dyDescent="0.3">
      <c r="M8" s="47"/>
      <c r="N8" s="47"/>
      <c r="O8" s="47"/>
    </row>
    <row r="9" spans="1:27" ht="16.5" thickBot="1" x14ac:dyDescent="0.3">
      <c r="M9" s="47"/>
      <c r="N9" s="47"/>
      <c r="O9" s="47"/>
      <c r="V9" s="39" t="s">
        <v>50</v>
      </c>
      <c r="W9" s="40"/>
      <c r="X9" s="40"/>
      <c r="Y9" s="41"/>
      <c r="Z9" s="14">
        <f>AVERAGE(Z3:Z6)</f>
        <v>17.75</v>
      </c>
      <c r="AA9" s="15">
        <f>ROUND(Z9/$Z$2*100,0)</f>
        <v>89</v>
      </c>
    </row>
    <row r="10" spans="1:27" x14ac:dyDescent="0.25">
      <c r="M10" s="47"/>
      <c r="N10" s="47"/>
      <c r="O10" s="47"/>
    </row>
    <row r="11" spans="1:27" x14ac:dyDescent="0.25">
      <c r="M11" s="47"/>
      <c r="N11" s="47"/>
      <c r="O11" s="47"/>
    </row>
    <row r="12" spans="1:27" x14ac:dyDescent="0.25">
      <c r="M12" s="94"/>
      <c r="N12" s="94"/>
      <c r="O12" s="94"/>
    </row>
    <row r="13" spans="1:27" x14ac:dyDescent="0.25">
      <c r="M13" s="94"/>
      <c r="N13" s="94"/>
      <c r="O13" s="94"/>
    </row>
    <row r="14" spans="1:27" x14ac:dyDescent="0.25">
      <c r="M14" s="47"/>
      <c r="N14" s="47"/>
      <c r="O14" s="47"/>
    </row>
    <row r="15" spans="1:27" x14ac:dyDescent="0.25">
      <c r="M15" s="47"/>
      <c r="N15" s="47"/>
      <c r="O15" s="47"/>
    </row>
  </sheetData>
  <autoFilter ref="A1:AA7">
    <sortState ref="A2:AA7">
      <sortCondition descending="1" ref="AA1:AA7"/>
    </sortState>
  </autoFilter>
  <sortState ref="A1:AA7">
    <sortCondition descending="1" ref="AA3"/>
  </sortState>
  <pageMargins left="0.7" right="0.7" top="0.75" bottom="0.75" header="0.3" footer="0.3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tabColor theme="0" tint="-0.14999847407452621"/>
  </sheetPr>
  <dimension ref="A1:AA15"/>
  <sheetViews>
    <sheetView zoomScale="65" zoomScaleNormal="65" zoomScalePageLayoutView="85" workbookViewId="0">
      <pane xSplit="3" ySplit="2" topLeftCell="D3" activePane="bottomRight" state="frozen"/>
      <selection activeCell="I25" sqref="I25"/>
      <selection pane="topRight" activeCell="I25" sqref="I25"/>
      <selection pane="bottomLeft" activeCell="I25" sqref="I25"/>
      <selection pane="bottomRight" activeCell="M23" sqref="M23"/>
    </sheetView>
  </sheetViews>
  <sheetFormatPr defaultColWidth="8.85546875" defaultRowHeight="15" x14ac:dyDescent="0.25"/>
  <cols>
    <col min="1" max="1" width="30.7109375" customWidth="1"/>
    <col min="2" max="2" width="3.28515625" customWidth="1"/>
    <col min="3" max="3" width="28.28515625" customWidth="1"/>
    <col min="4" max="4" width="29.42578125" customWidth="1"/>
    <col min="5" max="5" width="13.28515625" customWidth="1"/>
    <col min="6" max="6" width="5.7109375" customWidth="1"/>
    <col min="7" max="7" width="13.42578125" customWidth="1"/>
    <col min="8" max="8" width="11.28515625" customWidth="1"/>
    <col min="9" max="9" width="12.140625" customWidth="1"/>
    <col min="10" max="10" width="10" customWidth="1"/>
    <col min="11" max="11" width="13.85546875" customWidth="1"/>
    <col min="12" max="12" width="5.7109375" customWidth="1"/>
    <col min="13" max="15" width="16.140625" customWidth="1"/>
    <col min="16" max="16" width="5.7109375" customWidth="1"/>
    <col min="17" max="17" width="16.7109375" customWidth="1"/>
    <col min="18" max="18" width="14" customWidth="1"/>
    <col min="19" max="19" width="8.85546875" customWidth="1"/>
    <col min="20" max="20" width="5.7109375" customWidth="1"/>
    <col min="21" max="21" width="12" customWidth="1"/>
    <col min="22" max="22" width="14.140625" customWidth="1"/>
    <col min="23" max="23" width="5.7109375" bestFit="1" customWidth="1"/>
    <col min="24" max="25" width="13.7109375" bestFit="1" customWidth="1"/>
    <col min="26" max="26" width="7.42578125" customWidth="1"/>
    <col min="27" max="27" width="10.28515625" bestFit="1" customWidth="1"/>
  </cols>
  <sheetData>
    <row r="1" spans="1:27" ht="154.5" x14ac:dyDescent="0.25">
      <c r="A1" s="1" t="s">
        <v>35</v>
      </c>
      <c r="B1" s="2"/>
      <c r="C1" s="3" t="s">
        <v>36</v>
      </c>
      <c r="D1" s="3" t="s">
        <v>238</v>
      </c>
      <c r="E1" s="4" t="s">
        <v>37</v>
      </c>
      <c r="F1" s="10" t="s">
        <v>42</v>
      </c>
      <c r="G1" s="4" t="s">
        <v>40</v>
      </c>
      <c r="H1" s="4" t="s">
        <v>39</v>
      </c>
      <c r="I1" s="4" t="s">
        <v>38</v>
      </c>
      <c r="J1" s="10" t="s">
        <v>41</v>
      </c>
      <c r="K1" s="4" t="s">
        <v>43</v>
      </c>
      <c r="L1" s="10" t="s">
        <v>44</v>
      </c>
      <c r="M1" s="4" t="s">
        <v>652</v>
      </c>
      <c r="N1" s="4" t="s">
        <v>653</v>
      </c>
      <c r="O1" s="4" t="s">
        <v>654</v>
      </c>
      <c r="P1" s="10" t="s">
        <v>582</v>
      </c>
      <c r="Q1" s="4" t="s">
        <v>45</v>
      </c>
      <c r="R1" s="4" t="s">
        <v>46</v>
      </c>
      <c r="S1" s="13" t="s">
        <v>48</v>
      </c>
      <c r="T1" s="10" t="s">
        <v>47</v>
      </c>
      <c r="U1" s="4" t="s">
        <v>219</v>
      </c>
      <c r="V1" s="4" t="s">
        <v>220</v>
      </c>
      <c r="W1" s="10" t="s">
        <v>221</v>
      </c>
      <c r="X1" s="4" t="s">
        <v>223</v>
      </c>
      <c r="Y1" s="4" t="s">
        <v>222</v>
      </c>
      <c r="Z1" s="12" t="s">
        <v>615</v>
      </c>
      <c r="AA1" s="12" t="s">
        <v>49</v>
      </c>
    </row>
    <row r="2" spans="1:27" x14ac:dyDescent="0.25">
      <c r="A2" s="9" t="s">
        <v>641</v>
      </c>
      <c r="B2" s="6"/>
      <c r="C2" s="7"/>
      <c r="D2" s="7"/>
      <c r="E2" s="8"/>
      <c r="F2" s="11">
        <v>2</v>
      </c>
      <c r="G2" s="8"/>
      <c r="H2" s="8"/>
      <c r="I2" s="8"/>
      <c r="J2" s="11">
        <v>2</v>
      </c>
      <c r="K2" s="8"/>
      <c r="L2" s="11">
        <v>4</v>
      </c>
      <c r="M2" s="8">
        <v>2</v>
      </c>
      <c r="N2" s="176">
        <v>2</v>
      </c>
      <c r="O2" s="8">
        <v>2</v>
      </c>
      <c r="P2" s="11">
        <v>6</v>
      </c>
      <c r="Q2" s="8"/>
      <c r="R2" s="8"/>
      <c r="S2" s="8"/>
      <c r="T2" s="11">
        <v>4</v>
      </c>
      <c r="U2" s="8"/>
      <c r="V2" s="8"/>
      <c r="W2" s="11">
        <v>2</v>
      </c>
      <c r="X2" s="8"/>
      <c r="Y2" s="8"/>
      <c r="Z2" s="11">
        <f t="shared" ref="Z2:Z7" si="0">F2+J2+L2+P2+T2+W2</f>
        <v>20</v>
      </c>
      <c r="AA2" s="11">
        <v>100</v>
      </c>
    </row>
    <row r="3" spans="1:27" ht="30" customHeight="1" x14ac:dyDescent="0.25">
      <c r="A3" s="166" t="s">
        <v>603</v>
      </c>
      <c r="B3" s="129">
        <v>1</v>
      </c>
      <c r="C3" s="167" t="s">
        <v>114</v>
      </c>
      <c r="D3" s="167" t="s">
        <v>288</v>
      </c>
      <c r="E3" s="134" t="s">
        <v>616</v>
      </c>
      <c r="F3" s="124">
        <f>IF(E3="25/26",2,0)</f>
        <v>2</v>
      </c>
      <c r="G3" s="91">
        <v>5</v>
      </c>
      <c r="H3" s="91">
        <v>1</v>
      </c>
      <c r="I3" s="122">
        <v>1</v>
      </c>
      <c r="J3" s="124">
        <f>IF(ABS((H3-I3)/I3)&lt;=0.1,2,IF(AND(ABS((H3-I3)/I3)&gt;0.1,ABS((H3-I3)/I3)&lt;=0.2),1,0))</f>
        <v>2</v>
      </c>
      <c r="K3" s="130">
        <v>91.666666666666657</v>
      </c>
      <c r="L3" s="124">
        <f>IF(K3&gt;90,4,IF(AND(K3&gt;80,K3&lt;=90),3,IF(AND(K3&gt;=50,K3&lt;=80),2,IF(AND(K3&gt;=10,K3&lt;50),1,0))))</f>
        <v>4</v>
      </c>
      <c r="M3" s="126">
        <v>2</v>
      </c>
      <c r="N3" s="126">
        <v>2</v>
      </c>
      <c r="O3" s="126">
        <v>2</v>
      </c>
      <c r="P3" s="124">
        <f>SUM(M3:O3)</f>
        <v>6</v>
      </c>
      <c r="Q3" s="126">
        <v>5</v>
      </c>
      <c r="R3" s="126">
        <v>5</v>
      </c>
      <c r="S3" s="127">
        <f>ROUND(R3/Q3*100,0)</f>
        <v>100</v>
      </c>
      <c r="T3" s="124">
        <f>IF(S3&gt;90,4,IF(AND(S3&gt;80,S3&lt;=90),3,IF(AND(S3&gt;=50,S3&lt;=80),2,IF(AND(S3&gt;=10,S3&lt;50),1,0))))</f>
        <v>4</v>
      </c>
      <c r="U3" s="91">
        <v>5</v>
      </c>
      <c r="V3" s="91">
        <v>100</v>
      </c>
      <c r="W3" s="124">
        <f>IF(V3&gt;=90,2,IF(V3&gt;=80,1,0))</f>
        <v>2</v>
      </c>
      <c r="X3" s="91">
        <v>27</v>
      </c>
      <c r="Y3" s="91">
        <v>0</v>
      </c>
      <c r="Z3" s="128">
        <f t="shared" si="0"/>
        <v>20</v>
      </c>
      <c r="AA3" s="128">
        <f>ROUND(Z3/$Z$2*100,0)</f>
        <v>100</v>
      </c>
    </row>
    <row r="4" spans="1:27" ht="30" customHeight="1" x14ac:dyDescent="0.25">
      <c r="A4" s="166" t="s">
        <v>603</v>
      </c>
      <c r="B4" s="129">
        <v>2</v>
      </c>
      <c r="C4" s="167" t="s">
        <v>113</v>
      </c>
      <c r="D4" s="167" t="s">
        <v>289</v>
      </c>
      <c r="E4" s="134" t="s">
        <v>616</v>
      </c>
      <c r="F4" s="124">
        <f>IF(E4="25/26",2,0)</f>
        <v>2</v>
      </c>
      <c r="G4" s="91">
        <v>9</v>
      </c>
      <c r="H4" s="91">
        <v>1</v>
      </c>
      <c r="I4" s="122">
        <v>1</v>
      </c>
      <c r="J4" s="124">
        <f>IF(ABS((H4-I4)/I4)&lt;=0.1,2,IF(AND(ABS((H4-I4)/I4)&gt;0.1,ABS((H4-I4)/I4)&lt;=0.2),1,0))</f>
        <v>2</v>
      </c>
      <c r="K4" s="130">
        <v>91.666666666666657</v>
      </c>
      <c r="L4" s="124">
        <f>IF(K4&gt;90,4,IF(AND(K4&gt;80,K4&lt;=90),3,IF(AND(K4&gt;=50,K4&lt;=80),2,IF(AND(K4&gt;=10,K4&lt;50),1,0))))</f>
        <v>4</v>
      </c>
      <c r="M4" s="126">
        <v>2</v>
      </c>
      <c r="N4" s="126">
        <v>2</v>
      </c>
      <c r="O4" s="126">
        <v>2</v>
      </c>
      <c r="P4" s="124">
        <f>SUM(M4:O4)</f>
        <v>6</v>
      </c>
      <c r="Q4" s="126">
        <v>9</v>
      </c>
      <c r="R4" s="126">
        <v>9</v>
      </c>
      <c r="S4" s="127">
        <f>ROUND(R4/Q4*100,0)</f>
        <v>100</v>
      </c>
      <c r="T4" s="124">
        <f>IF(S4&gt;90,4,IF(AND(S4&gt;80,S4&lt;=90),3,IF(AND(S4&gt;=50,S4&lt;=80),2,IF(AND(S4&gt;=10,S4&lt;50),1,0))))</f>
        <v>4</v>
      </c>
      <c r="U4" s="91">
        <v>10</v>
      </c>
      <c r="V4" s="91">
        <v>100</v>
      </c>
      <c r="W4" s="124">
        <f>IF(V4&gt;=90,2,IF(V4&gt;=80,1,0))</f>
        <v>2</v>
      </c>
      <c r="X4" s="91">
        <v>83</v>
      </c>
      <c r="Y4" s="91">
        <v>0</v>
      </c>
      <c r="Z4" s="128">
        <f t="shared" si="0"/>
        <v>20</v>
      </c>
      <c r="AA4" s="128">
        <f>ROUND(Z4/$Z$2*100,0)</f>
        <v>100</v>
      </c>
    </row>
    <row r="5" spans="1:27" ht="30" customHeight="1" x14ac:dyDescent="0.25">
      <c r="A5" s="166" t="s">
        <v>603</v>
      </c>
      <c r="B5" s="129">
        <v>3</v>
      </c>
      <c r="C5" s="168" t="s">
        <v>563</v>
      </c>
      <c r="D5" s="167" t="s">
        <v>562</v>
      </c>
      <c r="E5" s="134" t="s">
        <v>616</v>
      </c>
      <c r="F5" s="124">
        <f>IF(E5="25/26",2,0)</f>
        <v>2</v>
      </c>
      <c r="G5" s="91">
        <v>13</v>
      </c>
      <c r="H5" s="91">
        <v>3</v>
      </c>
      <c r="I5" s="122">
        <v>3</v>
      </c>
      <c r="J5" s="124">
        <f>IF(ABS((H5-I5)/I5)&lt;=0.1,2,IF(AND(ABS((H5-I5)/I5)&gt;0.1,ABS((H5-I5)/I5)&lt;=0.2),1,0))</f>
        <v>2</v>
      </c>
      <c r="K5" s="130">
        <v>91.666666666666657</v>
      </c>
      <c r="L5" s="124">
        <f>IF(K5&gt;90,4,IF(AND(K5&gt;80,K5&lt;=90),3,IF(AND(K5&gt;=50,K5&lt;=80),2,IF(AND(K5&gt;=10,K5&lt;50),1,0))))</f>
        <v>4</v>
      </c>
      <c r="M5" s="126">
        <v>2</v>
      </c>
      <c r="N5" s="126">
        <v>2</v>
      </c>
      <c r="O5" s="126">
        <v>2</v>
      </c>
      <c r="P5" s="124">
        <f>SUM(M5:O5)</f>
        <v>6</v>
      </c>
      <c r="Q5" s="126">
        <v>13</v>
      </c>
      <c r="R5" s="126">
        <v>13</v>
      </c>
      <c r="S5" s="127">
        <f>ROUND(R5/Q5*100,0)</f>
        <v>100</v>
      </c>
      <c r="T5" s="124">
        <f>IF(S5&gt;90,4,IF(AND(S5&gt;80,S5&lt;=90),3,IF(AND(S5&gt;=50,S5&lt;=80),2,IF(AND(S5&gt;=10,S5&lt;50),1,0))))</f>
        <v>4</v>
      </c>
      <c r="U5" s="91">
        <v>10</v>
      </c>
      <c r="V5" s="91">
        <v>100</v>
      </c>
      <c r="W5" s="124">
        <f>IF(V5&gt;=90,2,IF(V5&gt;=80,1,0))</f>
        <v>2</v>
      </c>
      <c r="X5" s="91">
        <v>105</v>
      </c>
      <c r="Y5" s="91">
        <v>1</v>
      </c>
      <c r="Z5" s="128">
        <f t="shared" si="0"/>
        <v>20</v>
      </c>
      <c r="AA5" s="128">
        <f>ROUND(Z5/$Z$2*100,0)</f>
        <v>100</v>
      </c>
    </row>
    <row r="6" spans="1:27" ht="42.75" x14ac:dyDescent="0.25">
      <c r="A6" s="166" t="s">
        <v>603</v>
      </c>
      <c r="B6" s="129">
        <v>4</v>
      </c>
      <c r="C6" s="167" t="s">
        <v>112</v>
      </c>
      <c r="D6" s="167" t="s">
        <v>245</v>
      </c>
      <c r="E6" s="134" t="s">
        <v>616</v>
      </c>
      <c r="F6" s="124">
        <f>IF(E6="25/26",2,0)</f>
        <v>2</v>
      </c>
      <c r="G6" s="91">
        <v>169</v>
      </c>
      <c r="H6" s="91">
        <v>12</v>
      </c>
      <c r="I6" s="122">
        <v>12</v>
      </c>
      <c r="J6" s="124">
        <f>IF(ABS((H6-I6)/I6)&lt;=0.1,2,IF(AND(ABS((H6-I6)/I6)&gt;0.1,ABS((H6-I6)/I6)&lt;=0.2),1,0))</f>
        <v>2</v>
      </c>
      <c r="K6" s="130">
        <v>100</v>
      </c>
      <c r="L6" s="124">
        <f>IF(K6&gt;90,4,IF(AND(K6&gt;80,K6&lt;=90),3,IF(AND(K6&gt;=50,K6&lt;=80),2,IF(AND(K6&gt;=10,K6&lt;50),1,0))))</f>
        <v>4</v>
      </c>
      <c r="M6" s="126">
        <v>2</v>
      </c>
      <c r="N6" s="126">
        <v>2</v>
      </c>
      <c r="O6" s="126">
        <v>2</v>
      </c>
      <c r="P6" s="124">
        <f>SUM(M6:O6)</f>
        <v>6</v>
      </c>
      <c r="Q6" s="126">
        <v>168</v>
      </c>
      <c r="R6" s="126">
        <v>167</v>
      </c>
      <c r="S6" s="127">
        <f>ROUND(R6/Q6*100,0)</f>
        <v>99</v>
      </c>
      <c r="T6" s="124">
        <f>IF(S6&gt;90,4,IF(AND(S6&gt;80,S6&lt;=90),3,IF(AND(S6&gt;=50,S6&lt;=80),2,IF(AND(S6&gt;=10,S6&lt;50),1,0))))</f>
        <v>4</v>
      </c>
      <c r="U6" s="91">
        <v>259</v>
      </c>
      <c r="V6" s="91">
        <v>100</v>
      </c>
      <c r="W6" s="124">
        <f>IF(V6&gt;=90,2,IF(V6&gt;=80,1,0))</f>
        <v>2</v>
      </c>
      <c r="X6" s="91">
        <v>142</v>
      </c>
      <c r="Y6" s="91">
        <v>8</v>
      </c>
      <c r="Z6" s="128">
        <f t="shared" si="0"/>
        <v>20</v>
      </c>
      <c r="AA6" s="128">
        <f>ROUND(Z6/$Z$2*100,0)</f>
        <v>100</v>
      </c>
    </row>
    <row r="7" spans="1:27" ht="30" customHeight="1" x14ac:dyDescent="0.25">
      <c r="A7" s="166" t="s">
        <v>603</v>
      </c>
      <c r="B7" s="129">
        <v>5</v>
      </c>
      <c r="C7" s="167" t="s">
        <v>440</v>
      </c>
      <c r="D7" s="167" t="s">
        <v>591</v>
      </c>
      <c r="E7" s="134" t="s">
        <v>616</v>
      </c>
      <c r="F7" s="124">
        <f>IF(E7="25/26",2,0)</f>
        <v>2</v>
      </c>
      <c r="G7" s="91">
        <v>103</v>
      </c>
      <c r="H7" s="91">
        <v>6</v>
      </c>
      <c r="I7" s="122">
        <v>6</v>
      </c>
      <c r="J7" s="124">
        <f>IF(ABS((H7-I7)/I7)&lt;=0.1,2,IF(AND(ABS((H7-I7)/I7)&gt;0.1,ABS((H7-I7)/I7)&lt;=0.2),1,0))</f>
        <v>2</v>
      </c>
      <c r="K7" s="130">
        <v>100</v>
      </c>
      <c r="L7" s="124">
        <f>IF(K7&gt;90,4,IF(AND(K7&gt;80,K7&lt;=90),3,IF(AND(K7&gt;=50,K7&lt;=80),2,IF(AND(K7&gt;=10,K7&lt;50),1,0))))</f>
        <v>4</v>
      </c>
      <c r="M7" s="126">
        <v>2</v>
      </c>
      <c r="N7" s="126">
        <v>2</v>
      </c>
      <c r="O7" s="126">
        <v>2</v>
      </c>
      <c r="P7" s="124">
        <f>SUM(M7:O7)</f>
        <v>6</v>
      </c>
      <c r="Q7" s="126">
        <v>100</v>
      </c>
      <c r="R7" s="126">
        <v>98</v>
      </c>
      <c r="S7" s="127">
        <f>ROUND(R7/Q7*100,0)</f>
        <v>98</v>
      </c>
      <c r="T7" s="124">
        <f>IF(S7&gt;90,4,IF(AND(S7&gt;80,S7&lt;=90),3,IF(AND(S7&gt;=50,S7&lt;=80),2,IF(AND(S7&gt;=10,S7&lt;50),1,0))))</f>
        <v>4</v>
      </c>
      <c r="U7" s="91">
        <v>129</v>
      </c>
      <c r="V7" s="91">
        <v>100</v>
      </c>
      <c r="W7" s="124">
        <f>IF(V7&gt;=90,2,IF(V7&gt;=80,1,0))</f>
        <v>2</v>
      </c>
      <c r="X7" s="91">
        <v>335</v>
      </c>
      <c r="Y7" s="91">
        <v>131</v>
      </c>
      <c r="Z7" s="128">
        <f t="shared" si="0"/>
        <v>20</v>
      </c>
      <c r="AA7" s="128">
        <f>ROUND(Z7/$Z$2*100,0)</f>
        <v>100</v>
      </c>
    </row>
    <row r="8" spans="1:27" s="5" customFormat="1" x14ac:dyDescent="0.25">
      <c r="C8" s="71" t="s">
        <v>51</v>
      </c>
      <c r="D8" s="82"/>
      <c r="F8" s="65"/>
      <c r="G8" s="66">
        <f>SUM(G3:G7)</f>
        <v>299</v>
      </c>
      <c r="H8" s="66">
        <f>SUM(H3:H7)</f>
        <v>23</v>
      </c>
      <c r="I8" s="76">
        <f>SUM(I3:I7)</f>
        <v>23</v>
      </c>
      <c r="J8" s="65"/>
      <c r="K8" s="67"/>
      <c r="L8" s="65"/>
      <c r="M8" s="94"/>
      <c r="N8" s="94"/>
      <c r="O8" s="94"/>
      <c r="P8" s="65"/>
      <c r="T8" s="65"/>
      <c r="U8" s="103"/>
      <c r="V8" s="103"/>
      <c r="Z8" s="68"/>
      <c r="AA8" s="68"/>
    </row>
    <row r="9" spans="1:27" s="5" customFormat="1" ht="15.75" thickBot="1" x14ac:dyDescent="0.3">
      <c r="C9" s="82"/>
      <c r="D9" s="82"/>
      <c r="F9" s="65"/>
      <c r="I9" s="185"/>
      <c r="J9" s="65"/>
      <c r="K9" s="67"/>
      <c r="L9" s="65"/>
      <c r="M9" s="94"/>
      <c r="N9" s="94"/>
      <c r="O9" s="94"/>
      <c r="P9" s="65"/>
      <c r="T9" s="65"/>
      <c r="U9" s="103"/>
      <c r="V9" s="103"/>
      <c r="Z9" s="68"/>
      <c r="AA9" s="68"/>
    </row>
    <row r="10" spans="1:27" ht="16.5" thickBot="1" x14ac:dyDescent="0.3">
      <c r="M10" s="47"/>
      <c r="N10" s="47"/>
      <c r="O10" s="47"/>
      <c r="V10" s="39" t="s">
        <v>50</v>
      </c>
      <c r="W10" s="40"/>
      <c r="X10" s="40"/>
      <c r="Y10" s="41"/>
      <c r="Z10" s="14">
        <f>AVERAGE(Z3:Z7)</f>
        <v>20</v>
      </c>
      <c r="AA10" s="15">
        <f>ROUND(Z10/$Z$2*100,0)</f>
        <v>100</v>
      </c>
    </row>
    <row r="11" spans="1:27" x14ac:dyDescent="0.25">
      <c r="M11" s="47"/>
      <c r="N11" s="47"/>
      <c r="O11" s="47"/>
    </row>
    <row r="12" spans="1:27" x14ac:dyDescent="0.25">
      <c r="M12" s="94"/>
      <c r="N12" s="94"/>
      <c r="O12" s="94"/>
    </row>
    <row r="13" spans="1:27" x14ac:dyDescent="0.25">
      <c r="M13" s="94"/>
      <c r="N13" s="94"/>
      <c r="O13" s="94"/>
    </row>
    <row r="14" spans="1:27" x14ac:dyDescent="0.25">
      <c r="M14" s="47"/>
      <c r="N14" s="47"/>
      <c r="O14" s="47"/>
    </row>
    <row r="15" spans="1:27" x14ac:dyDescent="0.25">
      <c r="M15" s="47"/>
      <c r="N15" s="47"/>
      <c r="O15" s="47"/>
    </row>
  </sheetData>
  <autoFilter ref="A1:AA8">
    <sortState ref="A2:AA8">
      <sortCondition descending="1" ref="AA1:AA8"/>
    </sortState>
  </autoFilter>
  <sortState ref="A3:AA8">
    <sortCondition ref="B3"/>
  </sortState>
  <pageMargins left="0.7" right="0.7" top="0.75" bottom="0.75" header="0.3" footer="0.3"/>
  <pageSetup paperSize="9" orientation="portrait" verticalDpi="0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>
    <tabColor theme="0" tint="-0.14999847407452621"/>
  </sheetPr>
  <dimension ref="A1:AA25"/>
  <sheetViews>
    <sheetView zoomScale="62" zoomScaleNormal="62" zoomScalePageLayoutView="90" workbookViewId="0">
      <pane xSplit="3" ySplit="2" topLeftCell="D3" activePane="bottomRight" state="frozen"/>
      <selection activeCell="I25" sqref="I25"/>
      <selection pane="topRight" activeCell="I25" sqref="I25"/>
      <selection pane="bottomLeft" activeCell="I25" sqref="I25"/>
      <selection pane="bottomRight" activeCell="M26" sqref="M26"/>
    </sheetView>
  </sheetViews>
  <sheetFormatPr defaultColWidth="8.85546875" defaultRowHeight="15" x14ac:dyDescent="0.25"/>
  <cols>
    <col min="1" max="1" width="30.7109375" style="5" customWidth="1"/>
    <col min="2" max="2" width="4.140625" style="5" customWidth="1"/>
    <col min="3" max="3" width="29.85546875" style="5" customWidth="1"/>
    <col min="4" max="4" width="25.140625" style="5" customWidth="1"/>
    <col min="5" max="5" width="12.7109375" style="5" customWidth="1"/>
    <col min="6" max="6" width="5.7109375" style="5" customWidth="1"/>
    <col min="7" max="7" width="14.42578125" style="5" customWidth="1"/>
    <col min="8" max="8" width="11.85546875" style="5" customWidth="1"/>
    <col min="9" max="9" width="13.42578125" style="5" customWidth="1"/>
    <col min="10" max="10" width="9.42578125" style="5" customWidth="1"/>
    <col min="11" max="11" width="12.42578125" style="5" customWidth="1"/>
    <col min="12" max="12" width="5.7109375" style="5" customWidth="1"/>
    <col min="13" max="15" width="14.85546875" customWidth="1"/>
    <col min="16" max="16" width="5.7109375" style="5" customWidth="1"/>
    <col min="17" max="18" width="14.85546875" style="5" customWidth="1"/>
    <col min="19" max="19" width="8.85546875" style="5" customWidth="1"/>
    <col min="20" max="20" width="5.7109375" style="5" customWidth="1"/>
    <col min="21" max="21" width="13.7109375" style="5" customWidth="1"/>
    <col min="22" max="22" width="15.85546875" style="5" customWidth="1"/>
    <col min="23" max="23" width="5.7109375" style="5" bestFit="1" customWidth="1"/>
    <col min="24" max="24" width="12.140625" style="5" customWidth="1"/>
    <col min="25" max="25" width="12.42578125" style="5" customWidth="1"/>
    <col min="26" max="26" width="7.7109375" style="5" customWidth="1"/>
    <col min="27" max="27" width="12.5703125" style="5" customWidth="1"/>
    <col min="28" max="16384" width="8.85546875" style="5"/>
  </cols>
  <sheetData>
    <row r="1" spans="1:27" ht="154.5" x14ac:dyDescent="0.25">
      <c r="A1" s="1" t="s">
        <v>35</v>
      </c>
      <c r="B1" s="74"/>
      <c r="C1" s="3" t="s">
        <v>36</v>
      </c>
      <c r="D1" s="3" t="s">
        <v>238</v>
      </c>
      <c r="E1" s="4" t="s">
        <v>37</v>
      </c>
      <c r="F1" s="10" t="s">
        <v>42</v>
      </c>
      <c r="G1" s="4" t="s">
        <v>40</v>
      </c>
      <c r="H1" s="4" t="s">
        <v>39</v>
      </c>
      <c r="I1" s="4" t="s">
        <v>38</v>
      </c>
      <c r="J1" s="10" t="s">
        <v>41</v>
      </c>
      <c r="K1" s="4" t="s">
        <v>43</v>
      </c>
      <c r="L1" s="10" t="s">
        <v>44</v>
      </c>
      <c r="M1" s="4" t="s">
        <v>652</v>
      </c>
      <c r="N1" s="4" t="s">
        <v>653</v>
      </c>
      <c r="O1" s="4" t="s">
        <v>654</v>
      </c>
      <c r="P1" s="10" t="s">
        <v>582</v>
      </c>
      <c r="Q1" s="4" t="s">
        <v>45</v>
      </c>
      <c r="R1" s="4" t="s">
        <v>46</v>
      </c>
      <c r="S1" s="13" t="s">
        <v>48</v>
      </c>
      <c r="T1" s="10" t="s">
        <v>47</v>
      </c>
      <c r="U1" s="4" t="s">
        <v>219</v>
      </c>
      <c r="V1" s="4" t="s">
        <v>220</v>
      </c>
      <c r="W1" s="10" t="s">
        <v>221</v>
      </c>
      <c r="X1" s="4" t="s">
        <v>223</v>
      </c>
      <c r="Y1" s="4" t="s">
        <v>222</v>
      </c>
      <c r="Z1" s="12" t="s">
        <v>615</v>
      </c>
      <c r="AA1" s="12" t="s">
        <v>49</v>
      </c>
    </row>
    <row r="2" spans="1:27" x14ac:dyDescent="0.25">
      <c r="A2" s="9" t="s">
        <v>641</v>
      </c>
      <c r="B2" s="75"/>
      <c r="C2" s="7"/>
      <c r="D2" s="7"/>
      <c r="E2" s="8"/>
      <c r="F2" s="11">
        <v>2</v>
      </c>
      <c r="G2" s="8"/>
      <c r="H2" s="8"/>
      <c r="I2" s="8"/>
      <c r="J2" s="11">
        <v>2</v>
      </c>
      <c r="K2" s="8"/>
      <c r="L2" s="11">
        <v>4</v>
      </c>
      <c r="M2" s="8">
        <v>2</v>
      </c>
      <c r="N2" s="176">
        <v>2</v>
      </c>
      <c r="O2" s="8">
        <v>2</v>
      </c>
      <c r="P2" s="11">
        <v>6</v>
      </c>
      <c r="Q2" s="8"/>
      <c r="R2" s="8"/>
      <c r="S2" s="8"/>
      <c r="T2" s="11">
        <v>4</v>
      </c>
      <c r="U2" s="8"/>
      <c r="V2" s="8"/>
      <c r="W2" s="11">
        <v>2</v>
      </c>
      <c r="X2" s="8"/>
      <c r="Y2" s="8"/>
      <c r="Z2" s="11">
        <f>F2+J2+L2+P2+T2+W2</f>
        <v>20</v>
      </c>
      <c r="AA2" s="11">
        <v>100</v>
      </c>
    </row>
    <row r="3" spans="1:27" ht="30" customHeight="1" x14ac:dyDescent="0.25">
      <c r="A3" s="166" t="s">
        <v>598</v>
      </c>
      <c r="B3" s="129">
        <v>1</v>
      </c>
      <c r="C3" s="167" t="s">
        <v>119</v>
      </c>
      <c r="D3" s="167" t="s">
        <v>293</v>
      </c>
      <c r="E3" s="134" t="s">
        <v>616</v>
      </c>
      <c r="F3" s="124">
        <v>2</v>
      </c>
      <c r="G3" s="91">
        <v>25</v>
      </c>
      <c r="H3" s="91">
        <v>2</v>
      </c>
      <c r="I3" s="135">
        <v>2</v>
      </c>
      <c r="J3" s="124">
        <v>2</v>
      </c>
      <c r="K3" s="132">
        <v>96.825396825396822</v>
      </c>
      <c r="L3" s="124">
        <v>4</v>
      </c>
      <c r="M3" s="126">
        <v>2</v>
      </c>
      <c r="N3" s="126">
        <v>2</v>
      </c>
      <c r="O3" s="126">
        <v>2</v>
      </c>
      <c r="P3" s="124">
        <v>6</v>
      </c>
      <c r="Q3" s="126">
        <v>25</v>
      </c>
      <c r="R3" s="126">
        <v>25</v>
      </c>
      <c r="S3" s="127">
        <v>100</v>
      </c>
      <c r="T3" s="124">
        <v>4</v>
      </c>
      <c r="U3" s="91">
        <v>19</v>
      </c>
      <c r="V3" s="91">
        <v>100</v>
      </c>
      <c r="W3" s="124">
        <v>2</v>
      </c>
      <c r="X3" s="91">
        <v>32</v>
      </c>
      <c r="Y3" s="91">
        <v>2</v>
      </c>
      <c r="Z3" s="128">
        <v>20</v>
      </c>
      <c r="AA3" s="128">
        <v>100</v>
      </c>
    </row>
    <row r="4" spans="1:27" ht="42.75" x14ac:dyDescent="0.25">
      <c r="A4" s="166" t="s">
        <v>598</v>
      </c>
      <c r="B4" s="129">
        <v>2</v>
      </c>
      <c r="C4" s="167" t="s">
        <v>117</v>
      </c>
      <c r="D4" s="167" t="s">
        <v>290</v>
      </c>
      <c r="E4" s="134" t="s">
        <v>616</v>
      </c>
      <c r="F4" s="124">
        <v>2</v>
      </c>
      <c r="G4" s="91">
        <v>114</v>
      </c>
      <c r="H4" s="91">
        <v>6</v>
      </c>
      <c r="I4" s="144">
        <v>6</v>
      </c>
      <c r="J4" s="124">
        <v>2</v>
      </c>
      <c r="K4" s="132">
        <v>100</v>
      </c>
      <c r="L4" s="124">
        <v>4</v>
      </c>
      <c r="M4" s="126">
        <v>2</v>
      </c>
      <c r="N4" s="126">
        <v>2</v>
      </c>
      <c r="O4" s="126">
        <v>2</v>
      </c>
      <c r="P4" s="124">
        <v>6</v>
      </c>
      <c r="Q4" s="126">
        <v>111</v>
      </c>
      <c r="R4" s="126">
        <v>111</v>
      </c>
      <c r="S4" s="127">
        <v>100</v>
      </c>
      <c r="T4" s="124">
        <v>4</v>
      </c>
      <c r="U4" s="91">
        <v>110</v>
      </c>
      <c r="V4" s="91">
        <v>100</v>
      </c>
      <c r="W4" s="124">
        <v>2</v>
      </c>
      <c r="X4" s="131">
        <v>197</v>
      </c>
      <c r="Y4" s="131">
        <v>165</v>
      </c>
      <c r="Z4" s="128">
        <v>20</v>
      </c>
      <c r="AA4" s="128">
        <v>100</v>
      </c>
    </row>
    <row r="5" spans="1:27" ht="30" customHeight="1" x14ac:dyDescent="0.25">
      <c r="A5" s="166" t="s">
        <v>598</v>
      </c>
      <c r="B5" s="129">
        <v>3</v>
      </c>
      <c r="C5" s="167" t="s">
        <v>118</v>
      </c>
      <c r="D5" s="167" t="s">
        <v>291</v>
      </c>
      <c r="E5" s="134" t="s">
        <v>616</v>
      </c>
      <c r="F5" s="124">
        <v>2</v>
      </c>
      <c r="G5" s="91">
        <v>82</v>
      </c>
      <c r="H5" s="91">
        <v>5</v>
      </c>
      <c r="I5" s="144">
        <v>5</v>
      </c>
      <c r="J5" s="124">
        <v>2</v>
      </c>
      <c r="K5" s="132">
        <v>98.412698412698404</v>
      </c>
      <c r="L5" s="124">
        <v>4</v>
      </c>
      <c r="M5" s="126">
        <v>2</v>
      </c>
      <c r="N5" s="126">
        <v>2</v>
      </c>
      <c r="O5" s="126">
        <v>2</v>
      </c>
      <c r="P5" s="124">
        <v>6</v>
      </c>
      <c r="Q5" s="126">
        <v>80</v>
      </c>
      <c r="R5" s="126">
        <v>80</v>
      </c>
      <c r="S5" s="127">
        <v>100</v>
      </c>
      <c r="T5" s="124">
        <v>4</v>
      </c>
      <c r="U5" s="91">
        <v>99</v>
      </c>
      <c r="V5" s="91">
        <v>100</v>
      </c>
      <c r="W5" s="124">
        <v>2</v>
      </c>
      <c r="X5" s="131">
        <v>222</v>
      </c>
      <c r="Y5" s="131">
        <v>69</v>
      </c>
      <c r="Z5" s="128">
        <v>20</v>
      </c>
      <c r="AA5" s="128">
        <v>100</v>
      </c>
    </row>
    <row r="6" spans="1:27" ht="30" customHeight="1" x14ac:dyDescent="0.25">
      <c r="A6" s="166" t="s">
        <v>598</v>
      </c>
      <c r="B6" s="129">
        <v>4</v>
      </c>
      <c r="C6" s="167" t="s">
        <v>602</v>
      </c>
      <c r="D6" s="167" t="s">
        <v>599</v>
      </c>
      <c r="E6" s="134" t="s">
        <v>616</v>
      </c>
      <c r="F6" s="124">
        <v>2</v>
      </c>
      <c r="G6" s="91">
        <v>70</v>
      </c>
      <c r="H6" s="91">
        <v>4</v>
      </c>
      <c r="I6" s="144">
        <v>4</v>
      </c>
      <c r="J6" s="124">
        <v>2</v>
      </c>
      <c r="K6" s="132">
        <v>100</v>
      </c>
      <c r="L6" s="124">
        <v>4</v>
      </c>
      <c r="M6" s="126">
        <v>2</v>
      </c>
      <c r="N6" s="126">
        <v>2</v>
      </c>
      <c r="O6" s="126">
        <v>2</v>
      </c>
      <c r="P6" s="124">
        <v>6</v>
      </c>
      <c r="Q6" s="126">
        <v>74</v>
      </c>
      <c r="R6" s="126">
        <v>73</v>
      </c>
      <c r="S6" s="127">
        <v>99</v>
      </c>
      <c r="T6" s="124">
        <v>4</v>
      </c>
      <c r="U6" s="91">
        <v>66</v>
      </c>
      <c r="V6" s="91">
        <v>100</v>
      </c>
      <c r="W6" s="124">
        <v>2</v>
      </c>
      <c r="X6" s="131">
        <v>178</v>
      </c>
      <c r="Y6" s="131">
        <v>11</v>
      </c>
      <c r="Z6" s="128">
        <v>20</v>
      </c>
      <c r="AA6" s="128">
        <v>100</v>
      </c>
    </row>
    <row r="7" spans="1:27" ht="30" customHeight="1" x14ac:dyDescent="0.25">
      <c r="A7" s="166" t="s">
        <v>598</v>
      </c>
      <c r="B7" s="129">
        <v>5</v>
      </c>
      <c r="C7" s="167" t="s">
        <v>115</v>
      </c>
      <c r="D7" s="167" t="s">
        <v>294</v>
      </c>
      <c r="E7" s="134" t="s">
        <v>616</v>
      </c>
      <c r="F7" s="124">
        <v>2</v>
      </c>
      <c r="G7" s="91">
        <v>241</v>
      </c>
      <c r="H7" s="91">
        <v>14</v>
      </c>
      <c r="I7" s="135">
        <v>14</v>
      </c>
      <c r="J7" s="124">
        <v>2</v>
      </c>
      <c r="K7" s="132">
        <v>100</v>
      </c>
      <c r="L7" s="124">
        <v>4</v>
      </c>
      <c r="M7" s="126">
        <v>2</v>
      </c>
      <c r="N7" s="126">
        <v>2</v>
      </c>
      <c r="O7" s="126">
        <v>2</v>
      </c>
      <c r="P7" s="124">
        <v>6</v>
      </c>
      <c r="Q7" s="126">
        <v>234</v>
      </c>
      <c r="R7" s="126">
        <v>234</v>
      </c>
      <c r="S7" s="127">
        <v>100</v>
      </c>
      <c r="T7" s="124">
        <v>4</v>
      </c>
      <c r="U7" s="91">
        <v>292</v>
      </c>
      <c r="V7" s="91">
        <v>100</v>
      </c>
      <c r="W7" s="124">
        <v>2</v>
      </c>
      <c r="X7" s="91">
        <v>111</v>
      </c>
      <c r="Y7" s="91">
        <v>40</v>
      </c>
      <c r="Z7" s="128">
        <v>20</v>
      </c>
      <c r="AA7" s="128">
        <v>100</v>
      </c>
    </row>
    <row r="8" spans="1:27" ht="30" customHeight="1" x14ac:dyDescent="0.25">
      <c r="A8" s="166" t="s">
        <v>598</v>
      </c>
      <c r="B8" s="129">
        <v>7</v>
      </c>
      <c r="C8" s="167" t="s">
        <v>116</v>
      </c>
      <c r="D8" s="167" t="s">
        <v>292</v>
      </c>
      <c r="E8" s="134" t="s">
        <v>616</v>
      </c>
      <c r="F8" s="124">
        <v>2</v>
      </c>
      <c r="G8" s="91">
        <v>82</v>
      </c>
      <c r="H8" s="91">
        <v>5</v>
      </c>
      <c r="I8" s="144">
        <v>5</v>
      </c>
      <c r="J8" s="124">
        <v>2</v>
      </c>
      <c r="K8" s="132">
        <v>98.412698412698404</v>
      </c>
      <c r="L8" s="124">
        <v>4</v>
      </c>
      <c r="M8" s="126">
        <v>2</v>
      </c>
      <c r="N8" s="126">
        <v>2</v>
      </c>
      <c r="O8" s="126">
        <v>2</v>
      </c>
      <c r="P8" s="124">
        <v>6</v>
      </c>
      <c r="Q8" s="126">
        <v>79</v>
      </c>
      <c r="R8" s="126">
        <v>75</v>
      </c>
      <c r="S8" s="127">
        <v>95</v>
      </c>
      <c r="T8" s="124">
        <v>4</v>
      </c>
      <c r="U8" s="91">
        <v>85</v>
      </c>
      <c r="V8" s="91">
        <v>99</v>
      </c>
      <c r="W8" s="124">
        <v>2</v>
      </c>
      <c r="X8" s="131">
        <v>142</v>
      </c>
      <c r="Y8" s="131">
        <v>7</v>
      </c>
      <c r="Z8" s="128">
        <v>20</v>
      </c>
      <c r="AA8" s="128">
        <v>100</v>
      </c>
    </row>
    <row r="9" spans="1:27" ht="30" customHeight="1" x14ac:dyDescent="0.25">
      <c r="A9" s="166" t="s">
        <v>598</v>
      </c>
      <c r="B9" s="129">
        <v>6</v>
      </c>
      <c r="C9" s="167" t="s">
        <v>601</v>
      </c>
      <c r="D9" s="167" t="s">
        <v>600</v>
      </c>
      <c r="E9" s="134" t="s">
        <v>616</v>
      </c>
      <c r="F9" s="124">
        <v>2</v>
      </c>
      <c r="G9" s="91">
        <v>69</v>
      </c>
      <c r="H9" s="91">
        <v>4</v>
      </c>
      <c r="I9" s="144">
        <v>4</v>
      </c>
      <c r="J9" s="124">
        <v>2</v>
      </c>
      <c r="K9" s="132">
        <v>98.412698412698404</v>
      </c>
      <c r="L9" s="124">
        <v>4</v>
      </c>
      <c r="M9" s="126">
        <v>2</v>
      </c>
      <c r="N9" s="126">
        <v>2</v>
      </c>
      <c r="O9" s="126">
        <v>1</v>
      </c>
      <c r="P9" s="124">
        <v>5</v>
      </c>
      <c r="Q9" s="126">
        <v>66</v>
      </c>
      <c r="R9" s="126">
        <v>66</v>
      </c>
      <c r="S9" s="127">
        <v>100</v>
      </c>
      <c r="T9" s="124">
        <v>4</v>
      </c>
      <c r="U9" s="91">
        <v>67</v>
      </c>
      <c r="V9" s="91">
        <v>100</v>
      </c>
      <c r="W9" s="124">
        <v>2</v>
      </c>
      <c r="X9" s="131">
        <v>266</v>
      </c>
      <c r="Y9" s="131">
        <v>26</v>
      </c>
      <c r="Z9" s="128">
        <v>19</v>
      </c>
      <c r="AA9" s="128">
        <v>95</v>
      </c>
    </row>
    <row r="10" spans="1:27" ht="30" customHeight="1" x14ac:dyDescent="0.25">
      <c r="C10" s="71" t="s">
        <v>51</v>
      </c>
      <c r="D10" s="82"/>
      <c r="F10" s="65"/>
      <c r="G10" s="66">
        <f>SUM(G3:G9)</f>
        <v>683</v>
      </c>
      <c r="H10" s="66">
        <f>SUM(H3:H9)</f>
        <v>40</v>
      </c>
      <c r="I10" s="76">
        <f>SUM(I3:I9)</f>
        <v>40</v>
      </c>
      <c r="J10" s="65"/>
      <c r="K10" s="67"/>
      <c r="L10" s="65"/>
      <c r="M10" s="94"/>
      <c r="N10" s="94"/>
      <c r="O10" s="94"/>
      <c r="P10" s="65"/>
      <c r="T10" s="65"/>
      <c r="U10" s="103"/>
      <c r="V10" s="103"/>
      <c r="Z10" s="68"/>
      <c r="AA10" s="68"/>
    </row>
    <row r="11" spans="1:27" ht="15.75" thickBot="1" x14ac:dyDescent="0.3">
      <c r="M11" s="94"/>
      <c r="N11" s="94"/>
      <c r="O11" s="94"/>
      <c r="U11" s="103"/>
      <c r="V11" s="103"/>
    </row>
    <row r="12" spans="1:27" ht="15.75" thickBot="1" x14ac:dyDescent="0.3">
      <c r="M12" s="47"/>
      <c r="N12" s="47"/>
      <c r="O12" s="47"/>
      <c r="U12" s="103"/>
      <c r="V12" s="104" t="s">
        <v>50</v>
      </c>
      <c r="W12" s="105"/>
      <c r="X12" s="72"/>
      <c r="Y12" s="73"/>
      <c r="Z12" s="69">
        <f>AVERAGE(Z3:Z9)</f>
        <v>19.857142857142858</v>
      </c>
      <c r="AA12" s="70">
        <f>ROUND(Z12/$Z$2*100,0)</f>
        <v>99</v>
      </c>
    </row>
    <row r="13" spans="1:27" x14ac:dyDescent="0.25">
      <c r="M13" s="47"/>
      <c r="N13" s="47"/>
      <c r="O13" s="47"/>
      <c r="U13" s="103"/>
      <c r="V13" s="103"/>
    </row>
    <row r="14" spans="1:27" x14ac:dyDescent="0.25">
      <c r="U14" s="103"/>
      <c r="V14" s="103"/>
    </row>
    <row r="15" spans="1:27" x14ac:dyDescent="0.25">
      <c r="H15" s="100"/>
      <c r="U15" s="103"/>
      <c r="V15" s="103"/>
    </row>
    <row r="16" spans="1:27" x14ac:dyDescent="0.25">
      <c r="H16" s="100"/>
      <c r="U16" s="103"/>
      <c r="V16" s="103"/>
    </row>
    <row r="17" spans="7:22" x14ac:dyDescent="0.25">
      <c r="H17" s="100"/>
      <c r="U17" s="103"/>
      <c r="V17" s="103"/>
    </row>
    <row r="18" spans="7:22" x14ac:dyDescent="0.25">
      <c r="G18" s="143"/>
      <c r="H18" s="143"/>
    </row>
    <row r="19" spans="7:22" x14ac:dyDescent="0.25">
      <c r="G19" s="143"/>
      <c r="H19" s="143"/>
    </row>
    <row r="20" spans="7:22" x14ac:dyDescent="0.25">
      <c r="G20" s="143"/>
      <c r="H20" s="143"/>
    </row>
    <row r="21" spans="7:22" x14ac:dyDescent="0.25">
      <c r="G21" s="143"/>
      <c r="H21" s="143"/>
    </row>
    <row r="22" spans="7:22" x14ac:dyDescent="0.25">
      <c r="G22" s="143"/>
      <c r="H22" s="143"/>
    </row>
    <row r="23" spans="7:22" x14ac:dyDescent="0.25">
      <c r="G23" s="143"/>
      <c r="H23" s="143"/>
    </row>
    <row r="24" spans="7:22" x14ac:dyDescent="0.25">
      <c r="G24" s="143"/>
      <c r="H24" s="143"/>
    </row>
    <row r="25" spans="7:22" x14ac:dyDescent="0.25">
      <c r="G25" s="143"/>
      <c r="H25" s="143"/>
    </row>
  </sheetData>
  <autoFilter ref="A1:AA10">
    <sortState ref="A2:AA10">
      <sortCondition descending="1" ref="AA1:AA10"/>
    </sortState>
  </autoFilter>
  <sortState ref="A3:Y11">
    <sortCondition ref="B3"/>
  </sortState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AA15"/>
  <sheetViews>
    <sheetView zoomScale="60" zoomScaleNormal="60" zoomScalePageLayoutView="85" workbookViewId="0">
      <pane xSplit="3" ySplit="2" topLeftCell="D3" activePane="bottomRight" state="frozen"/>
      <selection activeCell="I25" sqref="I25"/>
      <selection pane="topRight" activeCell="I25" sqref="I25"/>
      <selection pane="bottomLeft" activeCell="I25" sqref="I25"/>
      <selection pane="bottomRight" activeCell="Y28" sqref="Y28"/>
    </sheetView>
  </sheetViews>
  <sheetFormatPr defaultColWidth="8.85546875" defaultRowHeight="15" x14ac:dyDescent="0.25"/>
  <cols>
    <col min="1" max="1" width="28.42578125" customWidth="1"/>
    <col min="2" max="2" width="4.42578125" customWidth="1"/>
    <col min="3" max="3" width="33.5703125" customWidth="1"/>
    <col min="4" max="4" width="26.42578125" customWidth="1"/>
    <col min="5" max="5" width="14.7109375" customWidth="1"/>
    <col min="6" max="6" width="5.7109375" customWidth="1"/>
    <col min="7" max="7" width="13.85546875" customWidth="1"/>
    <col min="8" max="8" width="11.85546875" customWidth="1"/>
    <col min="9" max="9" width="12.42578125" customWidth="1"/>
    <col min="10" max="10" width="5.7109375" customWidth="1"/>
    <col min="11" max="11" width="12.42578125" customWidth="1"/>
    <col min="12" max="12" width="5.7109375" customWidth="1"/>
    <col min="13" max="15" width="14.42578125" customWidth="1"/>
    <col min="16" max="16" width="5.7109375" customWidth="1"/>
    <col min="17" max="18" width="15.7109375" customWidth="1"/>
    <col min="19" max="19" width="9.42578125" customWidth="1"/>
    <col min="20" max="20" width="5.7109375" customWidth="1"/>
    <col min="21" max="21" width="12" customWidth="1"/>
    <col min="22" max="22" width="12.85546875" customWidth="1"/>
    <col min="23" max="23" width="5.7109375" bestFit="1" customWidth="1"/>
    <col min="24" max="24" width="12.42578125" customWidth="1"/>
    <col min="25" max="25" width="13.28515625" customWidth="1"/>
    <col min="26" max="26" width="6.85546875" bestFit="1" customWidth="1"/>
    <col min="27" max="27" width="6.7109375" customWidth="1"/>
  </cols>
  <sheetData>
    <row r="1" spans="1:27" ht="120" x14ac:dyDescent="0.25">
      <c r="A1" s="1" t="s">
        <v>35</v>
      </c>
      <c r="B1" s="2"/>
      <c r="C1" s="3" t="s">
        <v>36</v>
      </c>
      <c r="D1" s="3" t="s">
        <v>238</v>
      </c>
      <c r="E1" s="4" t="s">
        <v>37</v>
      </c>
      <c r="F1" s="10" t="s">
        <v>42</v>
      </c>
      <c r="G1" s="4" t="s">
        <v>40</v>
      </c>
      <c r="H1" s="4" t="s">
        <v>39</v>
      </c>
      <c r="I1" s="4" t="s">
        <v>38</v>
      </c>
      <c r="J1" s="10" t="s">
        <v>41</v>
      </c>
      <c r="K1" s="4" t="s">
        <v>43</v>
      </c>
      <c r="L1" s="10" t="s">
        <v>44</v>
      </c>
      <c r="M1" s="4" t="s">
        <v>652</v>
      </c>
      <c r="N1" s="4" t="s">
        <v>653</v>
      </c>
      <c r="O1" s="4" t="s">
        <v>654</v>
      </c>
      <c r="P1" s="10" t="s">
        <v>582</v>
      </c>
      <c r="Q1" s="4" t="s">
        <v>45</v>
      </c>
      <c r="R1" s="4" t="s">
        <v>46</v>
      </c>
      <c r="S1" s="13" t="s">
        <v>48</v>
      </c>
      <c r="T1" s="10" t="s">
        <v>47</v>
      </c>
      <c r="U1" s="4" t="s">
        <v>219</v>
      </c>
      <c r="V1" s="4" t="s">
        <v>220</v>
      </c>
      <c r="W1" s="10" t="s">
        <v>221</v>
      </c>
      <c r="X1" s="4" t="s">
        <v>223</v>
      </c>
      <c r="Y1" s="4" t="s">
        <v>222</v>
      </c>
      <c r="Z1" s="12" t="s">
        <v>615</v>
      </c>
      <c r="AA1" s="12" t="s">
        <v>49</v>
      </c>
    </row>
    <row r="2" spans="1:27" x14ac:dyDescent="0.25">
      <c r="A2" s="9" t="s">
        <v>641</v>
      </c>
      <c r="B2" s="37"/>
      <c r="C2" s="7"/>
      <c r="D2" s="7"/>
      <c r="E2" s="8"/>
      <c r="F2" s="11">
        <v>2</v>
      </c>
      <c r="G2" s="8"/>
      <c r="H2" s="8"/>
      <c r="I2" s="8"/>
      <c r="J2" s="11">
        <v>2</v>
      </c>
      <c r="K2" s="8"/>
      <c r="L2" s="11">
        <v>4</v>
      </c>
      <c r="M2" s="8">
        <v>2</v>
      </c>
      <c r="N2" s="176">
        <v>2</v>
      </c>
      <c r="O2" s="8">
        <v>2</v>
      </c>
      <c r="P2" s="11">
        <v>6</v>
      </c>
      <c r="Q2" s="8"/>
      <c r="R2" s="8"/>
      <c r="S2" s="8"/>
      <c r="T2" s="11">
        <v>4</v>
      </c>
      <c r="U2" s="8"/>
      <c r="V2" s="8"/>
      <c r="W2" s="11">
        <v>2</v>
      </c>
      <c r="X2" s="8"/>
      <c r="Y2" s="8"/>
      <c r="Z2" s="11">
        <f t="shared" ref="Z2:Z10" si="0">F2+J2+L2+P2+T2+W2</f>
        <v>20</v>
      </c>
      <c r="AA2" s="11">
        <v>100</v>
      </c>
    </row>
    <row r="3" spans="1:27" ht="28.5" x14ac:dyDescent="0.25">
      <c r="A3" s="166" t="s">
        <v>604</v>
      </c>
      <c r="B3" s="175">
        <v>1</v>
      </c>
      <c r="C3" s="167" t="s">
        <v>124</v>
      </c>
      <c r="D3" s="167" t="s">
        <v>296</v>
      </c>
      <c r="E3" s="129" t="s">
        <v>616</v>
      </c>
      <c r="F3" s="124">
        <f t="shared" ref="F3:F10" si="1">IF(E3="25/26",2,0)</f>
        <v>2</v>
      </c>
      <c r="G3" s="196">
        <v>190</v>
      </c>
      <c r="H3" s="196">
        <v>10</v>
      </c>
      <c r="I3" s="137">
        <v>10</v>
      </c>
      <c r="J3" s="124">
        <f t="shared" ref="J3:J10" si="2">IF(ABS((H3-I3)/I3)&lt;=0.1,2,IF(AND(ABS((H3-I3)/I3)&gt;0.1,ABS((H3-I3)/I3)&lt;=0.2),1,0))</f>
        <v>2</v>
      </c>
      <c r="K3" s="132">
        <v>98.412698412698404</v>
      </c>
      <c r="L3" s="124">
        <f t="shared" ref="L3:L10" si="3">IF(K3&gt;90,4,IF(AND(K3&gt;80,K3&lt;=90),3,IF(AND(K3&gt;=50,K3&lt;=80),2,IF(AND(K3&gt;=10,K3&lt;50),1,0))))</f>
        <v>4</v>
      </c>
      <c r="M3" s="126">
        <v>2</v>
      </c>
      <c r="N3" s="126">
        <v>2</v>
      </c>
      <c r="O3" s="126">
        <v>2</v>
      </c>
      <c r="P3" s="124">
        <f t="shared" ref="P3:P10" si="4">SUM(M3:O3)</f>
        <v>6</v>
      </c>
      <c r="Q3" s="80">
        <v>187</v>
      </c>
      <c r="R3" s="80">
        <v>187</v>
      </c>
      <c r="S3" s="127">
        <f t="shared" ref="S3:S10" si="5">ROUND(R3/Q3*100,0)</f>
        <v>100</v>
      </c>
      <c r="T3" s="124">
        <f t="shared" ref="T3:T10" si="6">IF(S3&gt;90,4,IF(AND(S3&gt;80,S3&lt;=90),3,IF(AND(S3&gt;=50,S3&lt;=80),2,IF(AND(S3&gt;=10,S3&lt;50),1,0))))</f>
        <v>4</v>
      </c>
      <c r="U3" s="196">
        <v>194</v>
      </c>
      <c r="V3" s="196">
        <v>100</v>
      </c>
      <c r="W3" s="124">
        <f t="shared" ref="W3:W10" si="7">IF(V3&gt;=90,2,IF(V3&gt;=80,1,0))</f>
        <v>2</v>
      </c>
      <c r="X3" s="196">
        <v>216</v>
      </c>
      <c r="Y3" s="196">
        <v>59</v>
      </c>
      <c r="Z3" s="128">
        <f t="shared" si="0"/>
        <v>20</v>
      </c>
      <c r="AA3" s="128">
        <f t="shared" ref="AA3:AA10" si="8">ROUND(Z3/$Z$2*100,0)</f>
        <v>100</v>
      </c>
    </row>
    <row r="4" spans="1:27" ht="30" customHeight="1" x14ac:dyDescent="0.25">
      <c r="A4" s="166" t="s">
        <v>604</v>
      </c>
      <c r="B4" s="129">
        <v>2</v>
      </c>
      <c r="C4" s="167" t="s">
        <v>128</v>
      </c>
      <c r="D4" s="167" t="s">
        <v>297</v>
      </c>
      <c r="E4" s="129" t="s">
        <v>616</v>
      </c>
      <c r="F4" s="124">
        <f t="shared" si="1"/>
        <v>2</v>
      </c>
      <c r="G4" s="196">
        <v>71</v>
      </c>
      <c r="H4" s="196">
        <v>4</v>
      </c>
      <c r="I4" s="137">
        <v>4</v>
      </c>
      <c r="J4" s="124">
        <f t="shared" si="2"/>
        <v>2</v>
      </c>
      <c r="K4" s="132">
        <v>95.238095238095227</v>
      </c>
      <c r="L4" s="124">
        <f t="shared" si="3"/>
        <v>4</v>
      </c>
      <c r="M4" s="126">
        <v>2</v>
      </c>
      <c r="N4" s="126">
        <v>2</v>
      </c>
      <c r="O4" s="126">
        <v>2</v>
      </c>
      <c r="P4" s="124">
        <f t="shared" si="4"/>
        <v>6</v>
      </c>
      <c r="Q4" s="80">
        <v>69</v>
      </c>
      <c r="R4" s="80">
        <v>69</v>
      </c>
      <c r="S4" s="127">
        <f t="shared" si="5"/>
        <v>100</v>
      </c>
      <c r="T4" s="124">
        <f t="shared" si="6"/>
        <v>4</v>
      </c>
      <c r="U4" s="196">
        <v>71</v>
      </c>
      <c r="V4" s="196">
        <v>100</v>
      </c>
      <c r="W4" s="124">
        <f t="shared" si="7"/>
        <v>2</v>
      </c>
      <c r="X4" s="196">
        <v>38</v>
      </c>
      <c r="Y4" s="196">
        <v>11</v>
      </c>
      <c r="Z4" s="128">
        <f t="shared" si="0"/>
        <v>20</v>
      </c>
      <c r="AA4" s="128">
        <f t="shared" si="8"/>
        <v>100</v>
      </c>
    </row>
    <row r="5" spans="1:27" ht="30" customHeight="1" x14ac:dyDescent="0.25">
      <c r="A5" s="166" t="s">
        <v>604</v>
      </c>
      <c r="B5" s="129">
        <v>3</v>
      </c>
      <c r="C5" s="167" t="s">
        <v>129</v>
      </c>
      <c r="D5" s="167" t="s">
        <v>300</v>
      </c>
      <c r="E5" s="129" t="s">
        <v>616</v>
      </c>
      <c r="F5" s="124">
        <f t="shared" si="1"/>
        <v>2</v>
      </c>
      <c r="G5" s="196">
        <v>69</v>
      </c>
      <c r="H5" s="196">
        <v>4</v>
      </c>
      <c r="I5" s="137">
        <v>4</v>
      </c>
      <c r="J5" s="124">
        <f t="shared" si="2"/>
        <v>2</v>
      </c>
      <c r="K5" s="132">
        <v>93.650793650793645</v>
      </c>
      <c r="L5" s="124">
        <f t="shared" si="3"/>
        <v>4</v>
      </c>
      <c r="M5" s="126">
        <v>2</v>
      </c>
      <c r="N5" s="126">
        <v>2</v>
      </c>
      <c r="O5" s="126">
        <v>2</v>
      </c>
      <c r="P5" s="124">
        <f t="shared" si="4"/>
        <v>6</v>
      </c>
      <c r="Q5" s="80">
        <v>69</v>
      </c>
      <c r="R5" s="80">
        <v>69</v>
      </c>
      <c r="S5" s="127">
        <f t="shared" si="5"/>
        <v>100</v>
      </c>
      <c r="T5" s="124">
        <f t="shared" si="6"/>
        <v>4</v>
      </c>
      <c r="U5" s="196">
        <v>69</v>
      </c>
      <c r="V5" s="196">
        <v>100</v>
      </c>
      <c r="W5" s="124">
        <f t="shared" si="7"/>
        <v>2</v>
      </c>
      <c r="X5" s="196">
        <v>82</v>
      </c>
      <c r="Y5" s="196">
        <v>75</v>
      </c>
      <c r="Z5" s="128">
        <f t="shared" si="0"/>
        <v>20</v>
      </c>
      <c r="AA5" s="128">
        <f t="shared" si="8"/>
        <v>100</v>
      </c>
    </row>
    <row r="6" spans="1:27" ht="30" customHeight="1" x14ac:dyDescent="0.25">
      <c r="A6" s="166" t="s">
        <v>604</v>
      </c>
      <c r="B6" s="129">
        <v>7</v>
      </c>
      <c r="C6" s="167" t="s">
        <v>126</v>
      </c>
      <c r="D6" s="167" t="s">
        <v>299</v>
      </c>
      <c r="E6" s="129" t="s">
        <v>616</v>
      </c>
      <c r="F6" s="124">
        <f t="shared" si="1"/>
        <v>2</v>
      </c>
      <c r="G6" s="196">
        <v>82</v>
      </c>
      <c r="H6" s="196">
        <v>4</v>
      </c>
      <c r="I6" s="182">
        <v>4</v>
      </c>
      <c r="J6" s="124">
        <f t="shared" si="2"/>
        <v>2</v>
      </c>
      <c r="K6" s="132">
        <v>96.825396825396822</v>
      </c>
      <c r="L6" s="124">
        <f t="shared" si="3"/>
        <v>4</v>
      </c>
      <c r="M6" s="126">
        <v>2</v>
      </c>
      <c r="N6" s="126">
        <v>2</v>
      </c>
      <c r="O6" s="126">
        <v>2</v>
      </c>
      <c r="P6" s="124">
        <f t="shared" si="4"/>
        <v>6</v>
      </c>
      <c r="Q6" s="80">
        <v>80</v>
      </c>
      <c r="R6" s="80">
        <v>79</v>
      </c>
      <c r="S6" s="127">
        <f t="shared" si="5"/>
        <v>99</v>
      </c>
      <c r="T6" s="124">
        <f t="shared" si="6"/>
        <v>4</v>
      </c>
      <c r="U6" s="196">
        <v>92</v>
      </c>
      <c r="V6" s="196">
        <v>100</v>
      </c>
      <c r="W6" s="124">
        <f t="shared" si="7"/>
        <v>2</v>
      </c>
      <c r="X6" s="211">
        <v>44</v>
      </c>
      <c r="Y6" s="211">
        <v>7</v>
      </c>
      <c r="Z6" s="128">
        <f t="shared" si="0"/>
        <v>20</v>
      </c>
      <c r="AA6" s="128">
        <f t="shared" si="8"/>
        <v>100</v>
      </c>
    </row>
    <row r="7" spans="1:27" ht="30" customHeight="1" x14ac:dyDescent="0.25">
      <c r="A7" s="166" t="s">
        <v>604</v>
      </c>
      <c r="B7" s="129">
        <v>8</v>
      </c>
      <c r="C7" s="167" t="s">
        <v>127</v>
      </c>
      <c r="D7" s="167" t="s">
        <v>295</v>
      </c>
      <c r="E7" s="129" t="s">
        <v>616</v>
      </c>
      <c r="F7" s="124">
        <f t="shared" si="1"/>
        <v>2</v>
      </c>
      <c r="G7" s="196">
        <v>76</v>
      </c>
      <c r="H7" s="196">
        <v>6</v>
      </c>
      <c r="I7" s="182">
        <v>6</v>
      </c>
      <c r="J7" s="124">
        <f t="shared" si="2"/>
        <v>2</v>
      </c>
      <c r="K7" s="132">
        <v>98.412698412698404</v>
      </c>
      <c r="L7" s="124">
        <f t="shared" si="3"/>
        <v>4</v>
      </c>
      <c r="M7" s="126">
        <v>2</v>
      </c>
      <c r="N7" s="126">
        <v>2</v>
      </c>
      <c r="O7" s="126">
        <v>2</v>
      </c>
      <c r="P7" s="124">
        <f t="shared" si="4"/>
        <v>6</v>
      </c>
      <c r="Q7" s="80">
        <v>75</v>
      </c>
      <c r="R7" s="80">
        <v>75</v>
      </c>
      <c r="S7" s="127">
        <f t="shared" si="5"/>
        <v>100</v>
      </c>
      <c r="T7" s="124">
        <f t="shared" si="6"/>
        <v>4</v>
      </c>
      <c r="U7" s="196">
        <v>74</v>
      </c>
      <c r="V7" s="196">
        <v>100</v>
      </c>
      <c r="W7" s="124">
        <f t="shared" si="7"/>
        <v>2</v>
      </c>
      <c r="X7" s="196">
        <v>73</v>
      </c>
      <c r="Y7" s="196">
        <v>16</v>
      </c>
      <c r="Z7" s="128">
        <f t="shared" si="0"/>
        <v>20</v>
      </c>
      <c r="AA7" s="128">
        <f t="shared" si="8"/>
        <v>100</v>
      </c>
    </row>
    <row r="8" spans="1:27" ht="30" customHeight="1" x14ac:dyDescent="0.25">
      <c r="A8" s="166" t="s">
        <v>604</v>
      </c>
      <c r="B8" s="129">
        <v>4</v>
      </c>
      <c r="C8" s="167" t="s">
        <v>131</v>
      </c>
      <c r="D8" s="167" t="s">
        <v>298</v>
      </c>
      <c r="E8" s="129" t="s">
        <v>616</v>
      </c>
      <c r="F8" s="124">
        <f t="shared" si="1"/>
        <v>2</v>
      </c>
      <c r="G8" s="196">
        <v>5</v>
      </c>
      <c r="H8" s="196">
        <v>1</v>
      </c>
      <c r="I8" s="183">
        <v>1</v>
      </c>
      <c r="J8" s="124">
        <f t="shared" si="2"/>
        <v>2</v>
      </c>
      <c r="K8" s="132">
        <v>87.301587301587304</v>
      </c>
      <c r="L8" s="124">
        <f t="shared" si="3"/>
        <v>3</v>
      </c>
      <c r="M8" s="126">
        <v>2</v>
      </c>
      <c r="N8" s="126">
        <v>2</v>
      </c>
      <c r="O8" s="126">
        <v>2</v>
      </c>
      <c r="P8" s="124">
        <f t="shared" si="4"/>
        <v>6</v>
      </c>
      <c r="Q8" s="80">
        <v>3</v>
      </c>
      <c r="R8" s="80">
        <v>3</v>
      </c>
      <c r="S8" s="127">
        <f t="shared" si="5"/>
        <v>100</v>
      </c>
      <c r="T8" s="124">
        <f t="shared" si="6"/>
        <v>4</v>
      </c>
      <c r="U8" s="196">
        <v>5</v>
      </c>
      <c r="V8" s="196">
        <v>100</v>
      </c>
      <c r="W8" s="124">
        <f t="shared" si="7"/>
        <v>2</v>
      </c>
      <c r="X8" s="211">
        <v>49</v>
      </c>
      <c r="Y8" s="131">
        <v>0</v>
      </c>
      <c r="Z8" s="128">
        <f t="shared" si="0"/>
        <v>19</v>
      </c>
      <c r="AA8" s="128">
        <f t="shared" si="8"/>
        <v>95</v>
      </c>
    </row>
    <row r="9" spans="1:27" ht="30" customHeight="1" x14ac:dyDescent="0.25">
      <c r="A9" s="166" t="s">
        <v>604</v>
      </c>
      <c r="B9" s="129">
        <v>5</v>
      </c>
      <c r="C9" s="167" t="s">
        <v>130</v>
      </c>
      <c r="D9" s="167" t="s">
        <v>302</v>
      </c>
      <c r="E9" s="129" t="s">
        <v>616</v>
      </c>
      <c r="F9" s="124">
        <f t="shared" si="1"/>
        <v>2</v>
      </c>
      <c r="G9" s="196">
        <v>22</v>
      </c>
      <c r="H9" s="196">
        <v>2</v>
      </c>
      <c r="I9" s="183">
        <v>2</v>
      </c>
      <c r="J9" s="124">
        <f t="shared" si="2"/>
        <v>2</v>
      </c>
      <c r="K9" s="132">
        <v>90.476190476190482</v>
      </c>
      <c r="L9" s="124">
        <f t="shared" si="3"/>
        <v>4</v>
      </c>
      <c r="M9" s="126">
        <v>2</v>
      </c>
      <c r="N9" s="126">
        <v>1</v>
      </c>
      <c r="O9" s="126">
        <v>0</v>
      </c>
      <c r="P9" s="124">
        <f t="shared" si="4"/>
        <v>3</v>
      </c>
      <c r="Q9" s="80">
        <v>22</v>
      </c>
      <c r="R9" s="80">
        <v>22</v>
      </c>
      <c r="S9" s="127">
        <f t="shared" si="5"/>
        <v>100</v>
      </c>
      <c r="T9" s="124">
        <f t="shared" si="6"/>
        <v>4</v>
      </c>
      <c r="U9" s="196">
        <v>25</v>
      </c>
      <c r="V9" s="196">
        <v>100</v>
      </c>
      <c r="W9" s="124">
        <f t="shared" si="7"/>
        <v>2</v>
      </c>
      <c r="X9" s="211">
        <v>26</v>
      </c>
      <c r="Y9" s="211">
        <v>3</v>
      </c>
      <c r="Z9" s="128">
        <f t="shared" si="0"/>
        <v>17</v>
      </c>
      <c r="AA9" s="128">
        <f t="shared" si="8"/>
        <v>85</v>
      </c>
    </row>
    <row r="10" spans="1:27" ht="30" customHeight="1" x14ac:dyDescent="0.25">
      <c r="A10" s="166" t="s">
        <v>604</v>
      </c>
      <c r="B10" s="129">
        <v>6</v>
      </c>
      <c r="C10" s="167" t="s">
        <v>125</v>
      </c>
      <c r="D10" s="167" t="s">
        <v>301</v>
      </c>
      <c r="E10" s="129" t="s">
        <v>616</v>
      </c>
      <c r="F10" s="124">
        <f t="shared" si="1"/>
        <v>2</v>
      </c>
      <c r="G10" s="196">
        <v>33</v>
      </c>
      <c r="H10" s="196">
        <v>2</v>
      </c>
      <c r="I10" s="144">
        <v>2</v>
      </c>
      <c r="J10" s="124">
        <f t="shared" si="2"/>
        <v>2</v>
      </c>
      <c r="K10" s="132">
        <v>92.063492063492063</v>
      </c>
      <c r="L10" s="124">
        <f t="shared" si="3"/>
        <v>4</v>
      </c>
      <c r="M10" s="126">
        <v>2</v>
      </c>
      <c r="N10" s="126">
        <v>0</v>
      </c>
      <c r="O10" s="126">
        <v>0</v>
      </c>
      <c r="P10" s="124">
        <f t="shared" si="4"/>
        <v>2</v>
      </c>
      <c r="Q10" s="80">
        <v>32</v>
      </c>
      <c r="R10" s="80">
        <v>30</v>
      </c>
      <c r="S10" s="127">
        <f t="shared" si="5"/>
        <v>94</v>
      </c>
      <c r="T10" s="124">
        <f t="shared" si="6"/>
        <v>4</v>
      </c>
      <c r="U10" s="196">
        <v>38</v>
      </c>
      <c r="V10" s="196">
        <v>100</v>
      </c>
      <c r="W10" s="124">
        <f t="shared" si="7"/>
        <v>2</v>
      </c>
      <c r="X10" s="196">
        <v>55</v>
      </c>
      <c r="Y10" s="196">
        <v>4</v>
      </c>
      <c r="Z10" s="128">
        <f t="shared" si="0"/>
        <v>16</v>
      </c>
      <c r="AA10" s="128">
        <f t="shared" si="8"/>
        <v>80</v>
      </c>
    </row>
    <row r="11" spans="1:27" s="48" customFormat="1" ht="30" customHeight="1" x14ac:dyDescent="0.25">
      <c r="C11" s="49" t="s">
        <v>51</v>
      </c>
      <c r="D11" s="81"/>
      <c r="F11" s="16"/>
      <c r="G11" s="52">
        <f>SUM(G3:G10)</f>
        <v>548</v>
      </c>
      <c r="H11" s="52">
        <f>SUM(H3:H10)</f>
        <v>33</v>
      </c>
      <c r="I11" s="52">
        <f>SUM(I3:I10)</f>
        <v>33</v>
      </c>
      <c r="J11" s="16"/>
      <c r="K11" s="51"/>
      <c r="L11" s="16"/>
      <c r="M11" s="47"/>
      <c r="N11" s="47"/>
      <c r="O11" s="47"/>
      <c r="P11" s="16"/>
      <c r="T11" s="16"/>
      <c r="Z11" s="17"/>
      <c r="AA11" s="17"/>
    </row>
    <row r="12" spans="1:27" ht="15.75" thickBot="1" x14ac:dyDescent="0.3">
      <c r="M12" s="94"/>
      <c r="N12" s="94"/>
      <c r="O12" s="94"/>
    </row>
    <row r="13" spans="1:27" ht="16.5" thickBot="1" x14ac:dyDescent="0.3">
      <c r="M13" s="94"/>
      <c r="N13" s="94"/>
      <c r="O13" s="94"/>
      <c r="V13" s="39" t="s">
        <v>50</v>
      </c>
      <c r="W13" s="40"/>
      <c r="X13" s="40"/>
      <c r="Y13" s="41"/>
      <c r="Z13" s="14">
        <f>AVERAGE(Z3:Z10)</f>
        <v>19</v>
      </c>
      <c r="AA13" s="15">
        <f>ROUND(Z13/$Z$3*100,0)</f>
        <v>95</v>
      </c>
    </row>
    <row r="14" spans="1:27" x14ac:dyDescent="0.25">
      <c r="M14" s="47"/>
      <c r="N14" s="47"/>
      <c r="O14" s="47"/>
    </row>
    <row r="15" spans="1:27" x14ac:dyDescent="0.25">
      <c r="M15" s="47"/>
      <c r="N15" s="47"/>
      <c r="O15" s="47"/>
    </row>
  </sheetData>
  <autoFilter ref="A1:AA11">
    <sortState ref="A2:AA11">
      <sortCondition descending="1" ref="AA1:AA11"/>
    </sortState>
  </autoFilter>
  <sortState ref="A1:AA11">
    <sortCondition descending="1" ref="AA3"/>
  </sortState>
  <pageMargins left="0.7" right="0.7" top="0.75" bottom="0.75" header="0.3" footer="0.3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22</vt:i4>
      </vt:variant>
    </vt:vector>
  </HeadingPairs>
  <TitlesOfParts>
    <vt:vector size="22" baseType="lpstr">
      <vt:lpstr>Кол-во групп ЕУ_январь-март</vt:lpstr>
      <vt:lpstr>А-Сах</vt:lpstr>
      <vt:lpstr>Анива</vt:lpstr>
      <vt:lpstr>Долинск</vt:lpstr>
      <vt:lpstr>Корсаков</vt:lpstr>
      <vt:lpstr>Курильск</vt:lpstr>
      <vt:lpstr>Макаров</vt:lpstr>
      <vt:lpstr>Невельск</vt:lpstr>
      <vt:lpstr>Ноглики</vt:lpstr>
      <vt:lpstr>Оха</vt:lpstr>
      <vt:lpstr>Поронайск</vt:lpstr>
      <vt:lpstr>С-Курильск</vt:lpstr>
      <vt:lpstr>Смирных</vt:lpstr>
      <vt:lpstr>Томари</vt:lpstr>
      <vt:lpstr>Тымовск</vt:lpstr>
      <vt:lpstr>Углегорск</vt:lpstr>
      <vt:lpstr>Холмск</vt:lpstr>
      <vt:lpstr>Ю-Курильск</vt:lpstr>
      <vt:lpstr>Ю-Сахалинск</vt:lpstr>
      <vt:lpstr>Кол-во воспитанников</vt:lpstr>
      <vt:lpstr>Свод_МО</vt:lpstr>
      <vt:lpstr>СВОД_ДОО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Kornienko</dc:creator>
  <cp:lastModifiedBy>Vika_Dombrovskaya</cp:lastModifiedBy>
  <cp:lastPrinted>2021-06-11T00:06:48Z</cp:lastPrinted>
  <dcterms:created xsi:type="dcterms:W3CDTF">2019-01-15T22:47:08Z</dcterms:created>
  <dcterms:modified xsi:type="dcterms:W3CDTF">2026-04-14T23:58:34Z</dcterms:modified>
</cp:coreProperties>
</file>