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855" windowHeight="10170"/>
  </bookViews>
  <sheets>
    <sheet name="Общий показатель" sheetId="2" r:id="rId1"/>
  </sheets>
  <definedNames>
    <definedName name="_xlnm._FilterDatabase" localSheetId="0" hidden="1">'Общий показатель'!$A$8:$AD$183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9" i="2" l="1"/>
  <c r="E90" i="2"/>
  <c r="E91" i="2"/>
  <c r="E92" i="2"/>
  <c r="E93" i="2"/>
  <c r="E94" i="2"/>
  <c r="E95" i="2"/>
  <c r="E37" i="2"/>
  <c r="N37" i="2"/>
  <c r="O37" i="2"/>
  <c r="P37" i="2"/>
  <c r="U37" i="2"/>
  <c r="V37" i="2"/>
  <c r="AA37" i="2"/>
  <c r="AB37" i="2"/>
  <c r="AC37" i="2"/>
  <c r="AD37" i="2"/>
  <c r="E36" i="2"/>
  <c r="N36" i="2"/>
  <c r="O36" i="2"/>
  <c r="P36" i="2"/>
  <c r="U36" i="2"/>
  <c r="V36" i="2"/>
  <c r="AA36" i="2"/>
  <c r="AB36" i="2"/>
  <c r="AC36" i="2"/>
  <c r="AD36" i="2"/>
  <c r="E35" i="2"/>
  <c r="N35" i="2"/>
  <c r="O35" i="2"/>
  <c r="P35" i="2"/>
  <c r="U35" i="2"/>
  <c r="V35" i="2"/>
  <c r="AA35" i="2"/>
  <c r="AB35" i="2"/>
  <c r="AC35" i="2"/>
  <c r="AD35" i="2"/>
  <c r="E34" i="2"/>
  <c r="N34" i="2"/>
  <c r="O34" i="2"/>
  <c r="P34" i="2"/>
  <c r="U34" i="2"/>
  <c r="V34" i="2"/>
  <c r="AA34" i="2"/>
  <c r="AB34" i="2"/>
  <c r="AC34" i="2"/>
  <c r="AD34" i="2"/>
  <c r="E24" i="2"/>
  <c r="N24" i="2"/>
  <c r="O24" i="2"/>
  <c r="P24" i="2"/>
  <c r="U24" i="2"/>
  <c r="V24" i="2"/>
  <c r="AA24" i="2"/>
  <c r="AB24" i="2"/>
  <c r="AC24" i="2"/>
  <c r="AD24" i="2"/>
  <c r="E25" i="2"/>
  <c r="N25" i="2"/>
  <c r="O25" i="2"/>
  <c r="P25" i="2"/>
  <c r="U25" i="2"/>
  <c r="V25" i="2"/>
  <c r="AA25" i="2"/>
  <c r="AB25" i="2"/>
  <c r="AC25" i="2"/>
  <c r="AD25" i="2"/>
  <c r="E26" i="2"/>
  <c r="N26" i="2"/>
  <c r="O26" i="2"/>
  <c r="P26" i="2"/>
  <c r="U26" i="2"/>
  <c r="V26" i="2"/>
  <c r="AA26" i="2"/>
  <c r="AB26" i="2"/>
  <c r="AC26" i="2"/>
  <c r="AD26" i="2"/>
  <c r="E27" i="2"/>
  <c r="N27" i="2"/>
  <c r="O27" i="2"/>
  <c r="P27" i="2"/>
  <c r="U27" i="2"/>
  <c r="V27" i="2"/>
  <c r="AA27" i="2"/>
  <c r="AB27" i="2"/>
  <c r="AC27" i="2"/>
  <c r="AD27" i="2"/>
  <c r="E28" i="2"/>
  <c r="N28" i="2"/>
  <c r="O28" i="2"/>
  <c r="P28" i="2"/>
  <c r="U28" i="2"/>
  <c r="V28" i="2"/>
  <c r="AA28" i="2"/>
  <c r="AB28" i="2"/>
  <c r="AC28" i="2"/>
  <c r="AD28" i="2"/>
  <c r="E29" i="2"/>
  <c r="N29" i="2"/>
  <c r="O29" i="2"/>
  <c r="P29" i="2"/>
  <c r="U29" i="2"/>
  <c r="V29" i="2"/>
  <c r="AA29" i="2"/>
  <c r="AB29" i="2"/>
  <c r="AC29" i="2"/>
  <c r="AD29" i="2"/>
  <c r="E30" i="2"/>
  <c r="N30" i="2"/>
  <c r="O30" i="2"/>
  <c r="P30" i="2"/>
  <c r="U30" i="2"/>
  <c r="V30" i="2"/>
  <c r="AA30" i="2"/>
  <c r="AB30" i="2"/>
  <c r="AC30" i="2"/>
  <c r="AD30" i="2"/>
  <c r="E31" i="2"/>
  <c r="N31" i="2"/>
  <c r="O31" i="2"/>
  <c r="P31" i="2"/>
  <c r="U31" i="2"/>
  <c r="V31" i="2"/>
  <c r="AA31" i="2"/>
  <c r="AB31" i="2"/>
  <c r="AC31" i="2"/>
  <c r="AD31" i="2"/>
  <c r="E32" i="2"/>
  <c r="N32" i="2"/>
  <c r="O32" i="2"/>
  <c r="P32" i="2"/>
  <c r="U32" i="2"/>
  <c r="V32" i="2"/>
  <c r="AA32" i="2"/>
  <c r="AB32" i="2"/>
  <c r="AC32" i="2"/>
  <c r="AD32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E16" i="2"/>
  <c r="N16" i="2"/>
  <c r="O16" i="2"/>
  <c r="P16" i="2"/>
  <c r="U16" i="2"/>
  <c r="V16" i="2"/>
  <c r="AA16" i="2"/>
  <c r="AB16" i="2"/>
  <c r="AC16" i="2"/>
  <c r="AD16" i="2"/>
  <c r="E17" i="2"/>
  <c r="N17" i="2"/>
  <c r="O17" i="2"/>
  <c r="P17" i="2"/>
  <c r="U17" i="2"/>
  <c r="V17" i="2"/>
  <c r="AA17" i="2"/>
  <c r="AB17" i="2"/>
  <c r="AC17" i="2"/>
  <c r="AD17" i="2"/>
  <c r="E18" i="2"/>
  <c r="N18" i="2"/>
  <c r="O18" i="2"/>
  <c r="P18" i="2"/>
  <c r="U18" i="2"/>
  <c r="V18" i="2"/>
  <c r="AA18" i="2"/>
  <c r="AB18" i="2"/>
  <c r="AC18" i="2"/>
  <c r="AD18" i="2"/>
  <c r="E19" i="2"/>
  <c r="N19" i="2"/>
  <c r="O19" i="2"/>
  <c r="P19" i="2"/>
  <c r="U19" i="2"/>
  <c r="V19" i="2"/>
  <c r="AA19" i="2"/>
  <c r="AB19" i="2"/>
  <c r="AC19" i="2"/>
  <c r="AD19" i="2"/>
  <c r="E20" i="2"/>
  <c r="N20" i="2"/>
  <c r="O20" i="2"/>
  <c r="P20" i="2"/>
  <c r="U20" i="2"/>
  <c r="V20" i="2"/>
  <c r="AA20" i="2"/>
  <c r="AB20" i="2"/>
  <c r="AC20" i="2"/>
  <c r="AD20" i="2"/>
  <c r="E21" i="2"/>
  <c r="N21" i="2"/>
  <c r="O21" i="2"/>
  <c r="P21" i="2"/>
  <c r="U21" i="2"/>
  <c r="V21" i="2"/>
  <c r="AA21" i="2"/>
  <c r="AB21" i="2"/>
  <c r="AC21" i="2"/>
  <c r="AD21" i="2"/>
  <c r="E22" i="2"/>
  <c r="N22" i="2"/>
  <c r="O22" i="2"/>
  <c r="P22" i="2"/>
  <c r="U22" i="2"/>
  <c r="V22" i="2"/>
  <c r="AA22" i="2"/>
  <c r="AB22" i="2"/>
  <c r="AC22" i="2"/>
  <c r="AD22" i="2"/>
  <c r="AD23" i="2"/>
  <c r="AC23" i="2"/>
  <c r="AB23" i="2"/>
  <c r="AA23" i="2"/>
  <c r="Z23" i="2"/>
  <c r="Y23" i="2"/>
  <c r="X23" i="2"/>
  <c r="W23" i="2"/>
  <c r="V9" i="2"/>
  <c r="V10" i="2"/>
  <c r="V11" i="2"/>
  <c r="V12" i="2"/>
  <c r="V13" i="2"/>
  <c r="V14" i="2"/>
  <c r="V15" i="2"/>
  <c r="V23" i="2"/>
  <c r="U9" i="2"/>
  <c r="U10" i="2"/>
  <c r="U11" i="2"/>
  <c r="U12" i="2"/>
  <c r="U13" i="2"/>
  <c r="U14" i="2"/>
  <c r="U15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E9" i="2"/>
  <c r="N9" i="2"/>
  <c r="O9" i="2"/>
  <c r="P9" i="2"/>
  <c r="AA9" i="2"/>
  <c r="AB9" i="2"/>
  <c r="AC9" i="2"/>
  <c r="AD9" i="2"/>
  <c r="E10" i="2"/>
  <c r="N10" i="2"/>
  <c r="O10" i="2"/>
  <c r="P10" i="2"/>
  <c r="AA10" i="2"/>
  <c r="AB10" i="2"/>
  <c r="AC10" i="2"/>
  <c r="AD10" i="2"/>
  <c r="E11" i="2"/>
  <c r="N11" i="2"/>
  <c r="O11" i="2"/>
  <c r="P11" i="2"/>
  <c r="AA11" i="2"/>
  <c r="AB11" i="2"/>
  <c r="AC11" i="2"/>
  <c r="AD11" i="2"/>
  <c r="E12" i="2"/>
  <c r="N12" i="2"/>
  <c r="O12" i="2"/>
  <c r="P12" i="2"/>
  <c r="AA12" i="2"/>
  <c r="AB12" i="2"/>
  <c r="AC12" i="2"/>
  <c r="AD12" i="2"/>
  <c r="E13" i="2"/>
  <c r="N13" i="2"/>
  <c r="O13" i="2"/>
  <c r="P13" i="2"/>
  <c r="AA13" i="2"/>
  <c r="AB13" i="2"/>
  <c r="AC13" i="2"/>
  <c r="AD13" i="2"/>
  <c r="E14" i="2"/>
  <c r="N14" i="2"/>
  <c r="O14" i="2"/>
  <c r="P14" i="2"/>
  <c r="AA14" i="2"/>
  <c r="AB14" i="2"/>
  <c r="AC14" i="2"/>
  <c r="AD14" i="2"/>
  <c r="AD15" i="2"/>
  <c r="AC15" i="2"/>
  <c r="AB15" i="2"/>
  <c r="AA15" i="2"/>
  <c r="Z15" i="2"/>
  <c r="Y15" i="2"/>
  <c r="X15" i="2"/>
  <c r="W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E96" i="2"/>
  <c r="N96" i="2"/>
  <c r="O96" i="2"/>
  <c r="P96" i="2"/>
  <c r="U96" i="2"/>
  <c r="V96" i="2"/>
  <c r="AA96" i="2"/>
  <c r="AB96" i="2"/>
  <c r="AC96" i="2"/>
  <c r="AD96" i="2"/>
  <c r="N89" i="2"/>
  <c r="O89" i="2"/>
  <c r="P89" i="2"/>
  <c r="U89" i="2"/>
  <c r="V89" i="2"/>
  <c r="AA89" i="2"/>
  <c r="AB89" i="2"/>
  <c r="AC89" i="2"/>
  <c r="AD89" i="2"/>
  <c r="N90" i="2"/>
  <c r="O90" i="2"/>
  <c r="P90" i="2"/>
  <c r="U90" i="2"/>
  <c r="V90" i="2"/>
  <c r="AA90" i="2"/>
  <c r="AB90" i="2"/>
  <c r="AC90" i="2"/>
  <c r="AD90" i="2"/>
  <c r="N91" i="2"/>
  <c r="O91" i="2"/>
  <c r="P91" i="2"/>
  <c r="U91" i="2"/>
  <c r="V91" i="2"/>
  <c r="AA91" i="2"/>
  <c r="AB91" i="2"/>
  <c r="AC91" i="2"/>
  <c r="AD91" i="2"/>
  <c r="N92" i="2"/>
  <c r="O92" i="2"/>
  <c r="P92" i="2"/>
  <c r="U92" i="2"/>
  <c r="V92" i="2"/>
  <c r="AA92" i="2"/>
  <c r="AB92" i="2"/>
  <c r="AC92" i="2"/>
  <c r="AD92" i="2"/>
  <c r="N93" i="2"/>
  <c r="O93" i="2"/>
  <c r="P93" i="2"/>
  <c r="U93" i="2"/>
  <c r="V93" i="2"/>
  <c r="AA93" i="2"/>
  <c r="AB93" i="2"/>
  <c r="AC93" i="2"/>
  <c r="AD93" i="2"/>
  <c r="N94" i="2"/>
  <c r="O94" i="2"/>
  <c r="P94" i="2"/>
  <c r="U94" i="2"/>
  <c r="V94" i="2"/>
  <c r="AA94" i="2"/>
  <c r="AB94" i="2"/>
  <c r="AC94" i="2"/>
  <c r="AD94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D95" i="2"/>
  <c r="E76" i="2"/>
  <c r="N76" i="2"/>
  <c r="O76" i="2"/>
  <c r="P76" i="2"/>
  <c r="U76" i="2"/>
  <c r="V76" i="2"/>
  <c r="AA76" i="2"/>
  <c r="AB76" i="2"/>
  <c r="AC76" i="2"/>
  <c r="AD76" i="2"/>
  <c r="E77" i="2"/>
  <c r="N77" i="2"/>
  <c r="O77" i="2"/>
  <c r="P77" i="2"/>
  <c r="U77" i="2"/>
  <c r="V77" i="2"/>
  <c r="AA77" i="2"/>
  <c r="AB77" i="2"/>
  <c r="AC77" i="2"/>
  <c r="AD77" i="2"/>
  <c r="E78" i="2"/>
  <c r="N78" i="2"/>
  <c r="O78" i="2"/>
  <c r="P78" i="2"/>
  <c r="U78" i="2"/>
  <c r="V78" i="2"/>
  <c r="AA78" i="2"/>
  <c r="AB78" i="2"/>
  <c r="AC78" i="2"/>
  <c r="AD78" i="2"/>
  <c r="E79" i="2"/>
  <c r="N79" i="2"/>
  <c r="O79" i="2"/>
  <c r="P79" i="2"/>
  <c r="U79" i="2"/>
  <c r="V79" i="2"/>
  <c r="AA79" i="2"/>
  <c r="AB79" i="2"/>
  <c r="AC79" i="2"/>
  <c r="AD79" i="2"/>
  <c r="E80" i="2"/>
  <c r="N80" i="2"/>
  <c r="O80" i="2"/>
  <c r="P80" i="2"/>
  <c r="U80" i="2"/>
  <c r="V80" i="2"/>
  <c r="AA80" i="2"/>
  <c r="AB80" i="2"/>
  <c r="AC80" i="2"/>
  <c r="AD80" i="2"/>
  <c r="E81" i="2"/>
  <c r="N81" i="2"/>
  <c r="O81" i="2"/>
  <c r="P81" i="2"/>
  <c r="U81" i="2"/>
  <c r="V81" i="2"/>
  <c r="AA81" i="2"/>
  <c r="AB81" i="2"/>
  <c r="AC81" i="2"/>
  <c r="AD81" i="2"/>
  <c r="E82" i="2"/>
  <c r="N82" i="2"/>
  <c r="O82" i="2"/>
  <c r="P82" i="2"/>
  <c r="U82" i="2"/>
  <c r="V82" i="2"/>
  <c r="AA82" i="2"/>
  <c r="AB82" i="2"/>
  <c r="AC82" i="2"/>
  <c r="AD82" i="2"/>
  <c r="E83" i="2"/>
  <c r="N83" i="2"/>
  <c r="O83" i="2"/>
  <c r="P83" i="2"/>
  <c r="U83" i="2"/>
  <c r="V83" i="2"/>
  <c r="AA83" i="2"/>
  <c r="AB83" i="2"/>
  <c r="AC83" i="2"/>
  <c r="AD83" i="2"/>
  <c r="E84" i="2"/>
  <c r="N84" i="2"/>
  <c r="O84" i="2"/>
  <c r="P84" i="2"/>
  <c r="U84" i="2"/>
  <c r="V84" i="2"/>
  <c r="AA84" i="2"/>
  <c r="AB84" i="2"/>
  <c r="AC84" i="2"/>
  <c r="AD84" i="2"/>
  <c r="E85" i="2"/>
  <c r="N85" i="2"/>
  <c r="O85" i="2"/>
  <c r="P85" i="2"/>
  <c r="U85" i="2"/>
  <c r="V85" i="2"/>
  <c r="AA85" i="2"/>
  <c r="AB85" i="2"/>
  <c r="AC85" i="2"/>
  <c r="AD85" i="2"/>
  <c r="E86" i="2"/>
  <c r="N86" i="2"/>
  <c r="O86" i="2"/>
  <c r="P86" i="2"/>
  <c r="U86" i="2"/>
  <c r="V86" i="2"/>
  <c r="AA86" i="2"/>
  <c r="AB86" i="2"/>
  <c r="AC86" i="2"/>
  <c r="AD86" i="2"/>
  <c r="E87" i="2"/>
  <c r="N87" i="2"/>
  <c r="O87" i="2"/>
  <c r="P87" i="2"/>
  <c r="U87" i="2"/>
  <c r="V87" i="2"/>
  <c r="AA87" i="2"/>
  <c r="AB87" i="2"/>
  <c r="AC87" i="2"/>
  <c r="AD87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E68" i="2"/>
  <c r="N68" i="2"/>
  <c r="O68" i="2"/>
  <c r="P68" i="2"/>
  <c r="U68" i="2"/>
  <c r="V68" i="2"/>
  <c r="AA68" i="2"/>
  <c r="AB68" i="2"/>
  <c r="AC68" i="2"/>
  <c r="AD68" i="2"/>
  <c r="E69" i="2"/>
  <c r="N69" i="2"/>
  <c r="O69" i="2"/>
  <c r="P69" i="2"/>
  <c r="U69" i="2"/>
  <c r="V69" i="2"/>
  <c r="AA69" i="2"/>
  <c r="AB69" i="2"/>
  <c r="AC69" i="2"/>
  <c r="AD69" i="2"/>
  <c r="E70" i="2"/>
  <c r="N70" i="2"/>
  <c r="O70" i="2"/>
  <c r="P70" i="2"/>
  <c r="U70" i="2"/>
  <c r="V70" i="2"/>
  <c r="AA70" i="2"/>
  <c r="AB70" i="2"/>
  <c r="AC70" i="2"/>
  <c r="AD70" i="2"/>
  <c r="E71" i="2"/>
  <c r="N71" i="2"/>
  <c r="O71" i="2"/>
  <c r="P71" i="2"/>
  <c r="U71" i="2"/>
  <c r="V71" i="2"/>
  <c r="AA71" i="2"/>
  <c r="AB71" i="2"/>
  <c r="AC71" i="2"/>
  <c r="AD71" i="2"/>
  <c r="E72" i="2"/>
  <c r="N72" i="2"/>
  <c r="O72" i="2"/>
  <c r="P72" i="2"/>
  <c r="U72" i="2"/>
  <c r="V72" i="2"/>
  <c r="AA72" i="2"/>
  <c r="AB72" i="2"/>
  <c r="AC72" i="2"/>
  <c r="AD72" i="2"/>
  <c r="E73" i="2"/>
  <c r="N73" i="2"/>
  <c r="O73" i="2"/>
  <c r="P73" i="2"/>
  <c r="U73" i="2"/>
  <c r="V73" i="2"/>
  <c r="AA73" i="2"/>
  <c r="AB73" i="2"/>
  <c r="AC73" i="2"/>
  <c r="AD73" i="2"/>
  <c r="E74" i="2"/>
  <c r="N74" i="2"/>
  <c r="O74" i="2"/>
  <c r="P74" i="2"/>
  <c r="U74" i="2"/>
  <c r="V74" i="2"/>
  <c r="AA74" i="2"/>
  <c r="AB74" i="2"/>
  <c r="AC74" i="2"/>
  <c r="AD74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E124" i="2"/>
  <c r="N124" i="2"/>
  <c r="O124" i="2"/>
  <c r="P124" i="2"/>
  <c r="U124" i="2"/>
  <c r="V124" i="2"/>
  <c r="AA124" i="2"/>
  <c r="AB124" i="2"/>
  <c r="AC124" i="2"/>
  <c r="AD124" i="2"/>
  <c r="E123" i="2"/>
  <c r="N123" i="2"/>
  <c r="O123" i="2"/>
  <c r="P123" i="2"/>
  <c r="U123" i="2"/>
  <c r="V123" i="2"/>
  <c r="AA123" i="2"/>
  <c r="AB123" i="2"/>
  <c r="AC123" i="2"/>
  <c r="AD123" i="2"/>
  <c r="E122" i="2"/>
  <c r="N122" i="2"/>
  <c r="O122" i="2"/>
  <c r="P122" i="2"/>
  <c r="U122" i="2"/>
  <c r="V122" i="2"/>
  <c r="AA122" i="2"/>
  <c r="AB122" i="2"/>
  <c r="AC122" i="2"/>
  <c r="AD122" i="2"/>
  <c r="E121" i="2"/>
  <c r="N121" i="2"/>
  <c r="O121" i="2"/>
  <c r="P121" i="2"/>
  <c r="U121" i="2"/>
  <c r="V121" i="2"/>
  <c r="AA121" i="2"/>
  <c r="AB121" i="2"/>
  <c r="AC121" i="2"/>
  <c r="AD121" i="2"/>
  <c r="E120" i="2"/>
  <c r="N120" i="2"/>
  <c r="O120" i="2"/>
  <c r="P120" i="2"/>
  <c r="U120" i="2"/>
  <c r="V120" i="2"/>
  <c r="AA120" i="2"/>
  <c r="AB120" i="2"/>
  <c r="AC120" i="2"/>
  <c r="AD120" i="2"/>
  <c r="E119" i="2"/>
  <c r="N119" i="2"/>
  <c r="O119" i="2"/>
  <c r="P119" i="2"/>
  <c r="U119" i="2"/>
  <c r="V119" i="2"/>
  <c r="AA119" i="2"/>
  <c r="AB119" i="2"/>
  <c r="AC119" i="2"/>
  <c r="AD119" i="2"/>
  <c r="E118" i="2"/>
  <c r="N118" i="2"/>
  <c r="O118" i="2"/>
  <c r="P118" i="2"/>
  <c r="U118" i="2"/>
  <c r="V118" i="2"/>
  <c r="AA118" i="2"/>
  <c r="AB118" i="2"/>
  <c r="AC118" i="2"/>
  <c r="AD118" i="2"/>
  <c r="E117" i="2"/>
  <c r="N117" i="2"/>
  <c r="O117" i="2"/>
  <c r="P117" i="2"/>
  <c r="U117" i="2"/>
  <c r="V117" i="2"/>
  <c r="AA117" i="2"/>
  <c r="AB117" i="2"/>
  <c r="AC117" i="2"/>
  <c r="AD117" i="2"/>
  <c r="E116" i="2"/>
  <c r="N116" i="2"/>
  <c r="O116" i="2"/>
  <c r="P116" i="2"/>
  <c r="U116" i="2"/>
  <c r="V116" i="2"/>
  <c r="AA116" i="2"/>
  <c r="AB116" i="2"/>
  <c r="AC116" i="2"/>
  <c r="AD116" i="2"/>
  <c r="E115" i="2"/>
  <c r="N115" i="2"/>
  <c r="O115" i="2"/>
  <c r="P115" i="2"/>
  <c r="U115" i="2"/>
  <c r="V115" i="2"/>
  <c r="AA115" i="2"/>
  <c r="AB115" i="2"/>
  <c r="AC115" i="2"/>
  <c r="AD115" i="2"/>
  <c r="E114" i="2"/>
  <c r="N114" i="2"/>
  <c r="O114" i="2"/>
  <c r="P114" i="2"/>
  <c r="U114" i="2"/>
  <c r="V114" i="2"/>
  <c r="AA114" i="2"/>
  <c r="AB114" i="2"/>
  <c r="AC114" i="2"/>
  <c r="AD114" i="2"/>
  <c r="E103" i="2"/>
  <c r="N103" i="2"/>
  <c r="O103" i="2"/>
  <c r="P103" i="2"/>
  <c r="U103" i="2"/>
  <c r="V103" i="2"/>
  <c r="AA103" i="2"/>
  <c r="AB103" i="2"/>
  <c r="AC103" i="2"/>
  <c r="AD103" i="2"/>
  <c r="E104" i="2"/>
  <c r="N104" i="2"/>
  <c r="O104" i="2"/>
  <c r="P104" i="2"/>
  <c r="U104" i="2"/>
  <c r="V104" i="2"/>
  <c r="AA104" i="2"/>
  <c r="AB104" i="2"/>
  <c r="AC104" i="2"/>
  <c r="AD104" i="2"/>
  <c r="E105" i="2"/>
  <c r="N105" i="2"/>
  <c r="O105" i="2"/>
  <c r="P105" i="2"/>
  <c r="U105" i="2"/>
  <c r="V105" i="2"/>
  <c r="AA105" i="2"/>
  <c r="AB105" i="2"/>
  <c r="AC105" i="2"/>
  <c r="AD105" i="2"/>
  <c r="E106" i="2"/>
  <c r="N106" i="2"/>
  <c r="O106" i="2"/>
  <c r="P106" i="2"/>
  <c r="U106" i="2"/>
  <c r="V106" i="2"/>
  <c r="AA106" i="2"/>
  <c r="AB106" i="2"/>
  <c r="AC106" i="2"/>
  <c r="AD106" i="2"/>
  <c r="E107" i="2"/>
  <c r="N107" i="2"/>
  <c r="O107" i="2"/>
  <c r="P107" i="2"/>
  <c r="U107" i="2"/>
  <c r="V107" i="2"/>
  <c r="AA107" i="2"/>
  <c r="AB107" i="2"/>
  <c r="AC107" i="2"/>
  <c r="AD107" i="2"/>
  <c r="E108" i="2"/>
  <c r="N108" i="2"/>
  <c r="O108" i="2"/>
  <c r="P108" i="2"/>
  <c r="U108" i="2"/>
  <c r="V108" i="2"/>
  <c r="AA108" i="2"/>
  <c r="AB108" i="2"/>
  <c r="AC108" i="2"/>
  <c r="AD108" i="2"/>
  <c r="E109" i="2"/>
  <c r="N109" i="2"/>
  <c r="O109" i="2"/>
  <c r="P109" i="2"/>
  <c r="U109" i="2"/>
  <c r="V109" i="2"/>
  <c r="AA109" i="2"/>
  <c r="AB109" i="2"/>
  <c r="AC109" i="2"/>
  <c r="AD109" i="2"/>
  <c r="E110" i="2"/>
  <c r="N110" i="2"/>
  <c r="O110" i="2"/>
  <c r="P110" i="2"/>
  <c r="U110" i="2"/>
  <c r="V110" i="2"/>
  <c r="AA110" i="2"/>
  <c r="AB110" i="2"/>
  <c r="AC110" i="2"/>
  <c r="AD110" i="2"/>
  <c r="E111" i="2"/>
  <c r="N111" i="2"/>
  <c r="O111" i="2"/>
  <c r="P111" i="2"/>
  <c r="U111" i="2"/>
  <c r="V111" i="2"/>
  <c r="AA111" i="2"/>
  <c r="AB111" i="2"/>
  <c r="AC111" i="2"/>
  <c r="AD111" i="2"/>
  <c r="E112" i="2"/>
  <c r="N112" i="2"/>
  <c r="O112" i="2"/>
  <c r="P112" i="2"/>
  <c r="U112" i="2"/>
  <c r="V112" i="2"/>
  <c r="AA112" i="2"/>
  <c r="AB112" i="2"/>
  <c r="AC112" i="2"/>
  <c r="AD112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E98" i="2"/>
  <c r="N98" i="2"/>
  <c r="O98" i="2"/>
  <c r="P98" i="2"/>
  <c r="U98" i="2"/>
  <c r="V98" i="2"/>
  <c r="AA98" i="2"/>
  <c r="AB98" i="2"/>
  <c r="AC98" i="2"/>
  <c r="AD98" i="2"/>
  <c r="E99" i="2"/>
  <c r="N99" i="2"/>
  <c r="O99" i="2"/>
  <c r="P99" i="2"/>
  <c r="U99" i="2"/>
  <c r="V99" i="2"/>
  <c r="AA99" i="2"/>
  <c r="AB99" i="2"/>
  <c r="AC99" i="2"/>
  <c r="AD99" i="2"/>
  <c r="E100" i="2"/>
  <c r="N100" i="2"/>
  <c r="O100" i="2"/>
  <c r="P100" i="2"/>
  <c r="U100" i="2"/>
  <c r="V100" i="2"/>
  <c r="AA100" i="2"/>
  <c r="AB100" i="2"/>
  <c r="AC100" i="2"/>
  <c r="AD100" i="2"/>
  <c r="E101" i="2"/>
  <c r="N101" i="2"/>
  <c r="O101" i="2"/>
  <c r="P101" i="2"/>
  <c r="U101" i="2"/>
  <c r="V101" i="2"/>
  <c r="AA101" i="2"/>
  <c r="AB101" i="2"/>
  <c r="AC101" i="2"/>
  <c r="AD101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E66" i="2"/>
  <c r="N66" i="2"/>
  <c r="O66" i="2"/>
  <c r="P66" i="2"/>
  <c r="U66" i="2"/>
  <c r="V66" i="2"/>
  <c r="AA66" i="2"/>
  <c r="AB66" i="2"/>
  <c r="AC66" i="2"/>
  <c r="AD66" i="2"/>
  <c r="E65" i="2"/>
  <c r="N65" i="2"/>
  <c r="O65" i="2"/>
  <c r="P65" i="2"/>
  <c r="U65" i="2"/>
  <c r="V65" i="2"/>
  <c r="AA65" i="2"/>
  <c r="AB65" i="2"/>
  <c r="AC65" i="2"/>
  <c r="AD65" i="2"/>
  <c r="E64" i="2"/>
  <c r="N64" i="2"/>
  <c r="O64" i="2"/>
  <c r="P64" i="2"/>
  <c r="U64" i="2"/>
  <c r="V64" i="2"/>
  <c r="AA64" i="2"/>
  <c r="AB64" i="2"/>
  <c r="AC64" i="2"/>
  <c r="AD64" i="2"/>
  <c r="E63" i="2"/>
  <c r="N63" i="2"/>
  <c r="O63" i="2"/>
  <c r="P63" i="2"/>
  <c r="U63" i="2"/>
  <c r="V63" i="2"/>
  <c r="AA63" i="2"/>
  <c r="AB63" i="2"/>
  <c r="AC63" i="2"/>
  <c r="AD63" i="2"/>
  <c r="E62" i="2"/>
  <c r="N62" i="2"/>
  <c r="O62" i="2"/>
  <c r="P62" i="2"/>
  <c r="U62" i="2"/>
  <c r="V62" i="2"/>
  <c r="AA62" i="2"/>
  <c r="AB62" i="2"/>
  <c r="AC62" i="2"/>
  <c r="AD62" i="2"/>
  <c r="E57" i="2"/>
  <c r="N57" i="2"/>
  <c r="O57" i="2"/>
  <c r="P57" i="2"/>
  <c r="U57" i="2"/>
  <c r="V57" i="2"/>
  <c r="AA57" i="2"/>
  <c r="AB57" i="2"/>
  <c r="AC57" i="2"/>
  <c r="AD57" i="2"/>
  <c r="E58" i="2"/>
  <c r="N58" i="2"/>
  <c r="O58" i="2"/>
  <c r="P58" i="2"/>
  <c r="U58" i="2"/>
  <c r="V58" i="2"/>
  <c r="AA58" i="2"/>
  <c r="AB58" i="2"/>
  <c r="AC58" i="2"/>
  <c r="AD58" i="2"/>
  <c r="E59" i="2"/>
  <c r="N59" i="2"/>
  <c r="O59" i="2"/>
  <c r="P59" i="2"/>
  <c r="U59" i="2"/>
  <c r="V59" i="2"/>
  <c r="AA59" i="2"/>
  <c r="AB59" i="2"/>
  <c r="AC59" i="2"/>
  <c r="AD59" i="2"/>
  <c r="E60" i="2"/>
  <c r="N60" i="2"/>
  <c r="O60" i="2"/>
  <c r="P60" i="2"/>
  <c r="U60" i="2"/>
  <c r="V60" i="2"/>
  <c r="AA60" i="2"/>
  <c r="AB60" i="2"/>
  <c r="AC60" i="2"/>
  <c r="AD60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E52" i="2"/>
  <c r="N52" i="2"/>
  <c r="O52" i="2"/>
  <c r="P52" i="2"/>
  <c r="U52" i="2"/>
  <c r="V52" i="2"/>
  <c r="AA52" i="2"/>
  <c r="AB52" i="2"/>
  <c r="AC52" i="2"/>
  <c r="AD52" i="2"/>
  <c r="E53" i="2"/>
  <c r="N53" i="2"/>
  <c r="O53" i="2"/>
  <c r="P53" i="2"/>
  <c r="U53" i="2"/>
  <c r="V53" i="2"/>
  <c r="AA53" i="2"/>
  <c r="AB53" i="2"/>
  <c r="AC53" i="2"/>
  <c r="AD53" i="2"/>
  <c r="E54" i="2"/>
  <c r="N54" i="2"/>
  <c r="O54" i="2"/>
  <c r="P54" i="2"/>
  <c r="U54" i="2"/>
  <c r="V54" i="2"/>
  <c r="AA54" i="2"/>
  <c r="AB54" i="2"/>
  <c r="AC54" i="2"/>
  <c r="AD54" i="2"/>
  <c r="E55" i="2"/>
  <c r="N55" i="2"/>
  <c r="O55" i="2"/>
  <c r="P55" i="2"/>
  <c r="U55" i="2"/>
  <c r="V55" i="2"/>
  <c r="AA55" i="2"/>
  <c r="AB55" i="2"/>
  <c r="AC55" i="2"/>
  <c r="AD55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E47" i="2"/>
  <c r="N47" i="2"/>
  <c r="O47" i="2"/>
  <c r="P47" i="2"/>
  <c r="U47" i="2"/>
  <c r="V47" i="2"/>
  <c r="AA47" i="2"/>
  <c r="AB47" i="2"/>
  <c r="AC47" i="2"/>
  <c r="AD47" i="2"/>
  <c r="E48" i="2"/>
  <c r="N48" i="2"/>
  <c r="O48" i="2"/>
  <c r="P48" i="2"/>
  <c r="U48" i="2"/>
  <c r="V48" i="2"/>
  <c r="AA48" i="2"/>
  <c r="AB48" i="2"/>
  <c r="AC48" i="2"/>
  <c r="AD48" i="2"/>
  <c r="E49" i="2"/>
  <c r="N49" i="2"/>
  <c r="O49" i="2"/>
  <c r="P49" i="2"/>
  <c r="U49" i="2"/>
  <c r="V49" i="2"/>
  <c r="AA49" i="2"/>
  <c r="AB49" i="2"/>
  <c r="AC49" i="2"/>
  <c r="AD49" i="2"/>
  <c r="E50" i="2"/>
  <c r="N50" i="2"/>
  <c r="O50" i="2"/>
  <c r="P50" i="2"/>
  <c r="U50" i="2"/>
  <c r="V50" i="2"/>
  <c r="AA50" i="2"/>
  <c r="AB50" i="2"/>
  <c r="AC50" i="2"/>
  <c r="AD50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E38" i="2"/>
  <c r="N38" i="2"/>
  <c r="O38" i="2"/>
  <c r="P38" i="2"/>
  <c r="U38" i="2"/>
  <c r="V38" i="2"/>
  <c r="AA38" i="2"/>
  <c r="AB38" i="2"/>
  <c r="AC38" i="2"/>
  <c r="AD38" i="2"/>
  <c r="E39" i="2"/>
  <c r="N39" i="2"/>
  <c r="O39" i="2"/>
  <c r="P39" i="2"/>
  <c r="U39" i="2"/>
  <c r="V39" i="2"/>
  <c r="AA39" i="2"/>
  <c r="AB39" i="2"/>
  <c r="AC39" i="2"/>
  <c r="AD39" i="2"/>
  <c r="E40" i="2"/>
  <c r="N40" i="2"/>
  <c r="O40" i="2"/>
  <c r="P40" i="2"/>
  <c r="U40" i="2"/>
  <c r="V40" i="2"/>
  <c r="AA40" i="2"/>
  <c r="AB40" i="2"/>
  <c r="AC40" i="2"/>
  <c r="AD40" i="2"/>
  <c r="E41" i="2"/>
  <c r="N41" i="2"/>
  <c r="O41" i="2"/>
  <c r="P41" i="2"/>
  <c r="U41" i="2"/>
  <c r="V41" i="2"/>
  <c r="AA41" i="2"/>
  <c r="AB41" i="2"/>
  <c r="AC41" i="2"/>
  <c r="AD41" i="2"/>
  <c r="E42" i="2"/>
  <c r="N42" i="2"/>
  <c r="O42" i="2"/>
  <c r="P42" i="2"/>
  <c r="U42" i="2"/>
  <c r="V42" i="2"/>
  <c r="AA42" i="2"/>
  <c r="AB42" i="2"/>
  <c r="AC42" i="2"/>
  <c r="AD42" i="2"/>
  <c r="E43" i="2"/>
  <c r="N43" i="2"/>
  <c r="O43" i="2"/>
  <c r="P43" i="2"/>
  <c r="U43" i="2"/>
  <c r="V43" i="2"/>
  <c r="AA43" i="2"/>
  <c r="AB43" i="2"/>
  <c r="AC43" i="2"/>
  <c r="AD43" i="2"/>
  <c r="E44" i="2"/>
  <c r="N44" i="2"/>
  <c r="O44" i="2"/>
  <c r="P44" i="2"/>
  <c r="U44" i="2"/>
  <c r="V44" i="2"/>
  <c r="AA44" i="2"/>
  <c r="AB44" i="2"/>
  <c r="AC44" i="2"/>
  <c r="AD44" i="2"/>
  <c r="E45" i="2"/>
  <c r="N45" i="2"/>
  <c r="O45" i="2"/>
  <c r="P45" i="2"/>
  <c r="U45" i="2"/>
  <c r="V45" i="2"/>
  <c r="AA45" i="2"/>
  <c r="AB45" i="2"/>
  <c r="AC45" i="2"/>
  <c r="AD45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E153" i="2"/>
  <c r="N153" i="2"/>
  <c r="O153" i="2"/>
  <c r="P153" i="2"/>
  <c r="U153" i="2"/>
  <c r="V153" i="2"/>
  <c r="AA153" i="2"/>
  <c r="AB153" i="2"/>
  <c r="AC153" i="2"/>
  <c r="AD153" i="2"/>
  <c r="E152" i="2"/>
  <c r="N152" i="2"/>
  <c r="O152" i="2"/>
  <c r="P152" i="2"/>
  <c r="U152" i="2"/>
  <c r="V152" i="2"/>
  <c r="AA152" i="2"/>
  <c r="AB152" i="2"/>
  <c r="AC152" i="2"/>
  <c r="AD152" i="2"/>
  <c r="E151" i="2"/>
  <c r="N151" i="2"/>
  <c r="O151" i="2"/>
  <c r="P151" i="2"/>
  <c r="U151" i="2"/>
  <c r="V151" i="2"/>
  <c r="AA151" i="2"/>
  <c r="AB151" i="2"/>
  <c r="AC151" i="2"/>
  <c r="AD151" i="2"/>
  <c r="E150" i="2"/>
  <c r="N150" i="2"/>
  <c r="O150" i="2"/>
  <c r="P150" i="2"/>
  <c r="U150" i="2"/>
  <c r="V150" i="2"/>
  <c r="AA150" i="2"/>
  <c r="AB150" i="2"/>
  <c r="AC150" i="2"/>
  <c r="AD150" i="2"/>
  <c r="E149" i="2"/>
  <c r="N149" i="2"/>
  <c r="O149" i="2"/>
  <c r="P149" i="2"/>
  <c r="U149" i="2"/>
  <c r="V149" i="2"/>
  <c r="AA149" i="2"/>
  <c r="AB149" i="2"/>
  <c r="AC149" i="2"/>
  <c r="AD149" i="2"/>
  <c r="E148" i="2"/>
  <c r="N148" i="2"/>
  <c r="O148" i="2"/>
  <c r="P148" i="2"/>
  <c r="U148" i="2"/>
  <c r="V148" i="2"/>
  <c r="AA148" i="2"/>
  <c r="AB148" i="2"/>
  <c r="AC148" i="2"/>
  <c r="AD148" i="2"/>
  <c r="E147" i="2"/>
  <c r="N147" i="2"/>
  <c r="O147" i="2"/>
  <c r="P147" i="2"/>
  <c r="U147" i="2"/>
  <c r="V147" i="2"/>
  <c r="AA147" i="2"/>
  <c r="AB147" i="2"/>
  <c r="AC147" i="2"/>
  <c r="AD147" i="2"/>
  <c r="E146" i="2"/>
  <c r="N146" i="2"/>
  <c r="O146" i="2"/>
  <c r="P146" i="2"/>
  <c r="U146" i="2"/>
  <c r="V146" i="2"/>
  <c r="AA146" i="2"/>
  <c r="AB146" i="2"/>
  <c r="AC146" i="2"/>
  <c r="AD146" i="2"/>
  <c r="E140" i="2"/>
  <c r="N140" i="2"/>
  <c r="O140" i="2"/>
  <c r="P140" i="2"/>
  <c r="U140" i="2"/>
  <c r="V140" i="2"/>
  <c r="AA140" i="2"/>
  <c r="AB140" i="2"/>
  <c r="AC140" i="2"/>
  <c r="AD140" i="2"/>
  <c r="E141" i="2"/>
  <c r="N141" i="2"/>
  <c r="O141" i="2"/>
  <c r="P141" i="2"/>
  <c r="U141" i="2"/>
  <c r="V141" i="2"/>
  <c r="AA141" i="2"/>
  <c r="AB141" i="2"/>
  <c r="AC141" i="2"/>
  <c r="AD141" i="2"/>
  <c r="E142" i="2"/>
  <c r="N142" i="2"/>
  <c r="O142" i="2"/>
  <c r="P142" i="2"/>
  <c r="U142" i="2"/>
  <c r="V142" i="2"/>
  <c r="AA142" i="2"/>
  <c r="AB142" i="2"/>
  <c r="AC142" i="2"/>
  <c r="AD142" i="2"/>
  <c r="E143" i="2"/>
  <c r="N143" i="2"/>
  <c r="O143" i="2"/>
  <c r="P143" i="2"/>
  <c r="U143" i="2"/>
  <c r="V143" i="2"/>
  <c r="AA143" i="2"/>
  <c r="AB143" i="2"/>
  <c r="AC143" i="2"/>
  <c r="AD143" i="2"/>
  <c r="E144" i="2"/>
  <c r="N144" i="2"/>
  <c r="O144" i="2"/>
  <c r="P144" i="2"/>
  <c r="U144" i="2"/>
  <c r="V144" i="2"/>
  <c r="AA144" i="2"/>
  <c r="AB144" i="2"/>
  <c r="AC144" i="2"/>
  <c r="AD144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E126" i="2"/>
  <c r="N126" i="2"/>
  <c r="O126" i="2"/>
  <c r="P126" i="2"/>
  <c r="U126" i="2"/>
  <c r="V126" i="2"/>
  <c r="AA126" i="2"/>
  <c r="AB126" i="2"/>
  <c r="AC126" i="2"/>
  <c r="AD126" i="2"/>
  <c r="E127" i="2"/>
  <c r="N127" i="2"/>
  <c r="O127" i="2"/>
  <c r="P127" i="2"/>
  <c r="U127" i="2"/>
  <c r="V127" i="2"/>
  <c r="AA127" i="2"/>
  <c r="AB127" i="2"/>
  <c r="AC127" i="2"/>
  <c r="AD127" i="2"/>
  <c r="E128" i="2"/>
  <c r="N128" i="2"/>
  <c r="O128" i="2"/>
  <c r="P128" i="2"/>
  <c r="U128" i="2"/>
  <c r="V128" i="2"/>
  <c r="AA128" i="2"/>
  <c r="AB128" i="2"/>
  <c r="AC128" i="2"/>
  <c r="AD128" i="2"/>
  <c r="E129" i="2"/>
  <c r="N129" i="2"/>
  <c r="O129" i="2"/>
  <c r="P129" i="2"/>
  <c r="U129" i="2"/>
  <c r="V129" i="2"/>
  <c r="AA129" i="2"/>
  <c r="AB129" i="2"/>
  <c r="AC129" i="2"/>
  <c r="AD129" i="2"/>
  <c r="E130" i="2"/>
  <c r="N130" i="2"/>
  <c r="O130" i="2"/>
  <c r="P130" i="2"/>
  <c r="U130" i="2"/>
  <c r="V130" i="2"/>
  <c r="AA130" i="2"/>
  <c r="AB130" i="2"/>
  <c r="AC130" i="2"/>
  <c r="AD130" i="2"/>
  <c r="E131" i="2"/>
  <c r="N131" i="2"/>
  <c r="O131" i="2"/>
  <c r="P131" i="2"/>
  <c r="U131" i="2"/>
  <c r="V131" i="2"/>
  <c r="AA131" i="2"/>
  <c r="AB131" i="2"/>
  <c r="AC131" i="2"/>
  <c r="AD131" i="2"/>
  <c r="E132" i="2"/>
  <c r="N132" i="2"/>
  <c r="O132" i="2"/>
  <c r="P132" i="2"/>
  <c r="U132" i="2"/>
  <c r="V132" i="2"/>
  <c r="AA132" i="2"/>
  <c r="AB132" i="2"/>
  <c r="AC132" i="2"/>
  <c r="AD132" i="2"/>
  <c r="E133" i="2"/>
  <c r="N133" i="2"/>
  <c r="O133" i="2"/>
  <c r="P133" i="2"/>
  <c r="U133" i="2"/>
  <c r="V133" i="2"/>
  <c r="AA133" i="2"/>
  <c r="AB133" i="2"/>
  <c r="AC133" i="2"/>
  <c r="AD133" i="2"/>
  <c r="E134" i="2"/>
  <c r="N134" i="2"/>
  <c r="O134" i="2"/>
  <c r="P134" i="2"/>
  <c r="U134" i="2"/>
  <c r="V134" i="2"/>
  <c r="AA134" i="2"/>
  <c r="AB134" i="2"/>
  <c r="AC134" i="2"/>
  <c r="AD134" i="2"/>
  <c r="E135" i="2"/>
  <c r="N135" i="2"/>
  <c r="O135" i="2"/>
  <c r="P135" i="2"/>
  <c r="U135" i="2"/>
  <c r="V135" i="2"/>
  <c r="AA135" i="2"/>
  <c r="AB135" i="2"/>
  <c r="AC135" i="2"/>
  <c r="AD135" i="2"/>
  <c r="E136" i="2"/>
  <c r="N136" i="2"/>
  <c r="O136" i="2"/>
  <c r="P136" i="2"/>
  <c r="U136" i="2"/>
  <c r="V136" i="2"/>
  <c r="AA136" i="2"/>
  <c r="AB136" i="2"/>
  <c r="AC136" i="2"/>
  <c r="AD136" i="2"/>
  <c r="E137" i="2"/>
  <c r="N137" i="2"/>
  <c r="O137" i="2"/>
  <c r="P137" i="2"/>
  <c r="U137" i="2"/>
  <c r="V137" i="2"/>
  <c r="AA137" i="2"/>
  <c r="AB137" i="2"/>
  <c r="AC137" i="2"/>
  <c r="AD137" i="2"/>
  <c r="E138" i="2"/>
  <c r="N138" i="2"/>
  <c r="O138" i="2"/>
  <c r="P138" i="2"/>
  <c r="U138" i="2"/>
  <c r="V138" i="2"/>
  <c r="AA138" i="2"/>
  <c r="AB138" i="2"/>
  <c r="AC138" i="2"/>
  <c r="AD138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N155" i="2"/>
  <c r="AC8" i="2"/>
  <c r="X67" i="2"/>
  <c r="Y67" i="2"/>
  <c r="Z67" i="2"/>
  <c r="W67" i="2"/>
  <c r="X97" i="2"/>
  <c r="Y97" i="2"/>
  <c r="Z97" i="2"/>
  <c r="W97" i="2"/>
  <c r="X125" i="2"/>
  <c r="Y125" i="2"/>
  <c r="Z125" i="2"/>
  <c r="W125" i="2"/>
  <c r="X178" i="2"/>
  <c r="Y178" i="2"/>
  <c r="Z178" i="2"/>
  <c r="W178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V125" i="2"/>
  <c r="U125" i="2"/>
  <c r="V97" i="2"/>
  <c r="U97" i="2"/>
  <c r="V67" i="2"/>
  <c r="U67" i="2"/>
  <c r="R178" i="2"/>
  <c r="S178" i="2"/>
  <c r="T178" i="2"/>
  <c r="Q178" i="2"/>
  <c r="R125" i="2"/>
  <c r="S125" i="2"/>
  <c r="T125" i="2"/>
  <c r="Q125" i="2"/>
  <c r="R97" i="2"/>
  <c r="S97" i="2"/>
  <c r="T97" i="2"/>
  <c r="Q97" i="2"/>
  <c r="R67" i="2"/>
  <c r="S67" i="2"/>
  <c r="T67" i="2"/>
  <c r="Q67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N154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O125" i="2"/>
  <c r="P125" i="2"/>
  <c r="N125" i="2"/>
  <c r="O97" i="2"/>
  <c r="P97" i="2"/>
  <c r="N97" i="2"/>
  <c r="O67" i="2"/>
  <c r="P67" i="2"/>
  <c r="N67" i="2"/>
  <c r="H178" i="2"/>
  <c r="I178" i="2"/>
  <c r="J178" i="2"/>
  <c r="K178" i="2"/>
  <c r="F178" i="2"/>
  <c r="M178" i="2"/>
  <c r="L178" i="2"/>
  <c r="G178" i="2"/>
  <c r="H125" i="2"/>
  <c r="I125" i="2"/>
  <c r="J125" i="2"/>
  <c r="K125" i="2"/>
  <c r="F125" i="2"/>
  <c r="M125" i="2"/>
  <c r="L125" i="2"/>
  <c r="G125" i="2"/>
  <c r="H97" i="2"/>
  <c r="I97" i="2"/>
  <c r="J97" i="2"/>
  <c r="K97" i="2"/>
  <c r="F97" i="2"/>
  <c r="M97" i="2"/>
  <c r="L97" i="2"/>
  <c r="G97" i="2"/>
  <c r="H67" i="2"/>
  <c r="I67" i="2"/>
  <c r="J67" i="2"/>
  <c r="K67" i="2"/>
  <c r="F67" i="2"/>
  <c r="M67" i="2"/>
  <c r="L67" i="2"/>
  <c r="G67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25" i="2"/>
  <c r="E97" i="2"/>
  <c r="E67" i="2"/>
  <c r="AA180" i="2"/>
  <c r="AB180" i="2"/>
  <c r="E180" i="2"/>
  <c r="N180" i="2"/>
  <c r="O180" i="2"/>
  <c r="P180" i="2"/>
  <c r="U180" i="2"/>
  <c r="V180" i="2"/>
  <c r="AC180" i="2"/>
  <c r="AD180" i="2"/>
  <c r="AA181" i="2"/>
  <c r="AB181" i="2"/>
  <c r="E181" i="2"/>
  <c r="N181" i="2"/>
  <c r="O181" i="2"/>
  <c r="P181" i="2"/>
  <c r="U181" i="2"/>
  <c r="V181" i="2"/>
  <c r="AC181" i="2"/>
  <c r="AD181" i="2"/>
  <c r="AA182" i="2"/>
  <c r="AB182" i="2"/>
  <c r="E182" i="2"/>
  <c r="N182" i="2"/>
  <c r="O182" i="2"/>
  <c r="P182" i="2"/>
  <c r="U182" i="2"/>
  <c r="V182" i="2"/>
  <c r="AC182" i="2"/>
  <c r="AD182" i="2"/>
  <c r="AA183" i="2"/>
  <c r="AB183" i="2"/>
  <c r="E183" i="2"/>
  <c r="N183" i="2"/>
  <c r="O183" i="2"/>
  <c r="P183" i="2"/>
  <c r="U183" i="2"/>
  <c r="V183" i="2"/>
  <c r="AC183" i="2"/>
  <c r="AD183" i="2"/>
  <c r="AA179" i="2"/>
  <c r="AB179" i="2"/>
  <c r="E179" i="2"/>
  <c r="N179" i="2"/>
  <c r="O179" i="2"/>
  <c r="P179" i="2"/>
  <c r="U179" i="2"/>
  <c r="V179" i="2"/>
  <c r="AC179" i="2"/>
  <c r="AD179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A154" i="2"/>
  <c r="AC154" i="2"/>
  <c r="AA155" i="2"/>
  <c r="AC155" i="2"/>
  <c r="AA156" i="2"/>
  <c r="AC156" i="2"/>
  <c r="AA157" i="2"/>
  <c r="AC157" i="2"/>
  <c r="AA158" i="2"/>
  <c r="AC158" i="2"/>
  <c r="AA159" i="2"/>
  <c r="AC159" i="2"/>
  <c r="AA160" i="2"/>
  <c r="AC160" i="2"/>
  <c r="AA161" i="2"/>
  <c r="AC161" i="2"/>
  <c r="AA162" i="2"/>
  <c r="AC162" i="2"/>
  <c r="AA163" i="2"/>
  <c r="AC163" i="2"/>
  <c r="AA164" i="2"/>
  <c r="AC164" i="2"/>
  <c r="AA165" i="2"/>
  <c r="AC165" i="2"/>
  <c r="AA166" i="2"/>
  <c r="AC166" i="2"/>
  <c r="AA167" i="2"/>
  <c r="AC167" i="2"/>
  <c r="AA168" i="2"/>
  <c r="AC168" i="2"/>
  <c r="AA169" i="2"/>
  <c r="AC169" i="2"/>
  <c r="AA170" i="2"/>
  <c r="AC170" i="2"/>
  <c r="AA171" i="2"/>
  <c r="AC171" i="2"/>
  <c r="AA172" i="2"/>
  <c r="AC172" i="2"/>
  <c r="AA173" i="2"/>
  <c r="AC173" i="2"/>
  <c r="AA174" i="2"/>
  <c r="AC174" i="2"/>
  <c r="AA175" i="2"/>
  <c r="AC175" i="2"/>
  <c r="AA176" i="2"/>
  <c r="AC176" i="2"/>
  <c r="AA177" i="2"/>
  <c r="AC177" i="2"/>
  <c r="AC178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A178" i="2"/>
  <c r="AB125" i="2"/>
  <c r="AC125" i="2"/>
  <c r="AD125" i="2"/>
  <c r="AA125" i="2"/>
  <c r="AB97" i="2"/>
  <c r="AC97" i="2"/>
  <c r="AD97" i="2"/>
  <c r="AA97" i="2"/>
  <c r="AA67" i="2"/>
  <c r="AD67" i="2"/>
  <c r="AB67" i="2"/>
  <c r="AC67" i="2"/>
  <c r="D67" i="2"/>
  <c r="D97" i="2"/>
  <c r="D125" i="2"/>
  <c r="D178" i="2"/>
</calcChain>
</file>

<file path=xl/comments1.xml><?xml version="1.0" encoding="utf-8"?>
<comments xmlns="http://schemas.openxmlformats.org/spreadsheetml/2006/main">
  <authors>
    <author>Автор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1.4, стр.04, столбец 3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1.5, стр. 01, столбец 3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1.5, стр.02, столбец 3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1.5, стр.04, столбец 3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1.5, стр.06, столбец 3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1.5, стр.07, столбец 3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2.1, стр. 01, столбец 3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2.3, стр.01, столбец 3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3.3, стр. 01, столбец 3</t>
        </r>
      </text>
    </comment>
    <comment ref="X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раздел 3.4, стр.01, столбец 3</t>
        </r>
      </text>
    </comment>
  </commentList>
</comments>
</file>

<file path=xl/sharedStrings.xml><?xml version="1.0" encoding="utf-8"?>
<sst xmlns="http://schemas.openxmlformats.org/spreadsheetml/2006/main" count="566" uniqueCount="224">
  <si>
    <t>МО</t>
  </si>
  <si>
    <t>Наименование ООО</t>
  </si>
  <si>
    <t>МБОУ СОШ №1 г. Александровск-Сахалинский</t>
  </si>
  <si>
    <t>МБОУ СОШ №2 г. Александровск-Сахалинский</t>
  </si>
  <si>
    <t>МБОУ СОШ №6 г. Александровск-Сахалинский</t>
  </si>
  <si>
    <t>МКООУ СШИ с.Виахту</t>
  </si>
  <si>
    <t>МКОУ СОШ с.Мгачи</t>
  </si>
  <si>
    <t>МКОУ СОШ с. Хоэ</t>
  </si>
  <si>
    <t>МБОУ СОШ №1 г. Анива</t>
  </si>
  <si>
    <t>МОУ СОШ №3 с.Огоньки</t>
  </si>
  <si>
    <t>МБОУ СОШ №4 с.Таранай</t>
  </si>
  <si>
    <t>МБОУ СОШ №5 с. Троицкое</t>
  </si>
  <si>
    <t>МБОУ НОШ №6 с.Троицкое</t>
  </si>
  <si>
    <t>МБОУ НОШ №7 с.Успенское</t>
  </si>
  <si>
    <t>Городской округ "Александровск-Сахалинский"</t>
  </si>
  <si>
    <t>Анивский городской округ</t>
  </si>
  <si>
    <t>Городской округ Долинский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</si>
  <si>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</si>
  <si>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</si>
  <si>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</si>
  <si>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</si>
  <si>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</si>
  <si>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</si>
  <si>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</si>
  <si>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Городской округ «Смирныховский»</t>
  </si>
  <si>
    <t>Северо-Курильский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</si>
  <si>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</si>
  <si>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</si>
  <si>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</si>
  <si>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</si>
  <si>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Южно-Курильский городской округ</t>
  </si>
  <si>
    <t>Городской округ «город Южно-Сахалинск»</t>
  </si>
  <si>
    <t>МОУ ООШ с. Восточное</t>
  </si>
  <si>
    <t>МБОУ СОШ с. Новое</t>
  </si>
  <si>
    <t>МБОУ НОШ с. Поречье</t>
  </si>
  <si>
    <t>МБОУ СОШ № 2 г. Невельск</t>
  </si>
  <si>
    <t>МБОУ СОШ № 3 г. Невельск</t>
  </si>
  <si>
    <t>МБОУ СОШ с. Горнозаводск</t>
  </si>
  <si>
    <t>МБОУ СОШ с. Шебунино</t>
  </si>
  <si>
    <t>МБОУ СОШ г.Северо-курильск</t>
  </si>
  <si>
    <t>Итого по МО</t>
  </si>
  <si>
    <t xml:space="preserve">МБОУ СОШ с. Пензенское </t>
  </si>
  <si>
    <t>МБОУ СОШ № 2 г. Томари</t>
  </si>
  <si>
    <t>МБОУ СОШ с. Арги-Паги</t>
  </si>
  <si>
    <t>МБОУ СОШ с. Ильинское</t>
  </si>
  <si>
    <t>МБОУ СОШ с. Адо-Тымово</t>
  </si>
  <si>
    <t xml:space="preserve">МБОУ СОШ с.Воскресеновка </t>
  </si>
  <si>
    <t xml:space="preserve">МБОУ СОШ с.Kировское </t>
  </si>
  <si>
    <t xml:space="preserve">МБОУ "Начальная школа-детский сад с. Красная Тымь" </t>
  </si>
  <si>
    <t>МБОУ СОШ с.Вал</t>
  </si>
  <si>
    <t xml:space="preserve">МБОУ СОШ № 1 пгт.Ноглики </t>
  </si>
  <si>
    <t xml:space="preserve">МБОУ СОШ № 2 пгт.Ноглики </t>
  </si>
  <si>
    <t xml:space="preserve">МБОУ Гимназия пгт.Ноглики </t>
  </si>
  <si>
    <t>МБОУ СОШ с.Ныш</t>
  </si>
  <si>
    <t>МБОУ школа-интернат с.Некрасовка</t>
  </si>
  <si>
    <t xml:space="preserve">МБОУ СОШ № 1 г. Охи им. А.Е.Буюклы </t>
  </si>
  <si>
    <t xml:space="preserve">МБОУ НОШ № 2 г. Охи им. Г. Г. Светецкого </t>
  </si>
  <si>
    <t>МБОУ ОШ № 4 г.Охи</t>
  </si>
  <si>
    <t>МБОУ СОШ № 5 г. Охи им. А. В. Беляева</t>
  </si>
  <si>
    <t xml:space="preserve">МБОУ СОШ № 7 г. Охи им. Д. М. Карбышева </t>
  </si>
  <si>
    <t xml:space="preserve">МБОУ школа-детский сад с.Тунгор </t>
  </si>
  <si>
    <t xml:space="preserve">МБОУ СОШ пгт.Вахрушев </t>
  </si>
  <si>
    <t xml:space="preserve">МБОУ СОШ с.Восток </t>
  </si>
  <si>
    <t>МКОУ СОШ с.Гастелло</t>
  </si>
  <si>
    <t>МБОУ СОШ с.Леонидово</t>
  </si>
  <si>
    <t xml:space="preserve">МБОУ СОШ с.Малиновка </t>
  </si>
  <si>
    <t>МБОУ СОШ № 1 г.Поронайска</t>
  </si>
  <si>
    <t xml:space="preserve">МБОУ СОШ № 2 г.Поронайска </t>
  </si>
  <si>
    <t>МБОУ школа-интернат № 3 г. Поронайска</t>
  </si>
  <si>
    <t xml:space="preserve">МБОУ СОШ № 7 г.Поронайска </t>
  </si>
  <si>
    <t xml:space="preserve">МБОУ СОШ № 8 г.Поронайска </t>
  </si>
  <si>
    <t xml:space="preserve">МБОУ В(С)ОШ г.Поронайска </t>
  </si>
  <si>
    <t xml:space="preserve">МКОУ СОШ с. Тихменево </t>
  </si>
  <si>
    <t xml:space="preserve">МБОУ СОШ с.Молодежное </t>
  </si>
  <si>
    <t xml:space="preserve">МБОУ СОШ № 1 пгт.Тымовское </t>
  </si>
  <si>
    <t xml:space="preserve">МБОУ СОШ № 3 пгт. Тымовское </t>
  </si>
  <si>
    <t xml:space="preserve">МБОУ "Начальная школа - детский сад с. Чир-Унвд" </t>
  </si>
  <si>
    <t>МБОУ СОШ с.Ясное</t>
  </si>
  <si>
    <t xml:space="preserve">МБОУ СОШ с.Буюклы </t>
  </si>
  <si>
    <t xml:space="preserve">МБОУ СОШ с. Онор </t>
  </si>
  <si>
    <t xml:space="preserve">МБОУ СОШ с.Первомайск </t>
  </si>
  <si>
    <t xml:space="preserve">МБОУ В (с)ОШ №2 п.г.т. Смирных </t>
  </si>
  <si>
    <t xml:space="preserve">ГКОУ "Школа-интернат" "Радуга"" </t>
  </si>
  <si>
    <t xml:space="preserve">МБОУ СОШ пгт. Смирных </t>
  </si>
  <si>
    <t xml:space="preserve">МБОУ СОШ с. Бошняково имени Дорошенкова П.И. </t>
  </si>
  <si>
    <t xml:space="preserve">МБОУ СОШ с. Краснополье </t>
  </si>
  <si>
    <t xml:space="preserve">МБОУ СОШ с.Лесогорское </t>
  </si>
  <si>
    <t xml:space="preserve">МБОУ ООШ с. Никольское </t>
  </si>
  <si>
    <t>МБОУ СОШ с. Поречье</t>
  </si>
  <si>
    <t xml:space="preserve">МБОУ СОШ № 1 г.Углегорска </t>
  </si>
  <si>
    <t xml:space="preserve">МБОУ ООШ № 2 г. Углегорска </t>
  </si>
  <si>
    <t xml:space="preserve">МБОУ СОШ № 5 г. Углегорска </t>
  </si>
  <si>
    <t xml:space="preserve">МБОУ НОШЭР г. Углегорска </t>
  </si>
  <si>
    <t xml:space="preserve">МБОУ ООШ № 1 пгт. Шахтерск </t>
  </si>
  <si>
    <t xml:space="preserve">МБОУ СОШ с.Костромское </t>
  </si>
  <si>
    <t>МБОУ ООШ с.Пионеры</t>
  </si>
  <si>
    <t>МАОУ СОШ с. Правда</t>
  </si>
  <si>
    <t>МАОУ СОШ №1 г.Холмск</t>
  </si>
  <si>
    <t xml:space="preserve">МАОУ СОШ №6 г.Холмск </t>
  </si>
  <si>
    <t xml:space="preserve">МАОУ СОШ №8 г.Холмска </t>
  </si>
  <si>
    <t xml:space="preserve">МАОУ СОШ № 9 г. Холмска </t>
  </si>
  <si>
    <t>МКОУ О(С)ОШ г.Холмск</t>
  </si>
  <si>
    <t xml:space="preserve">МАОУ Лицей "Надежда" г.Холмска </t>
  </si>
  <si>
    <t xml:space="preserve">МАОУ СОШ с.Чапланово </t>
  </si>
  <si>
    <t xml:space="preserve">МАОУ СОШ села Чехова </t>
  </si>
  <si>
    <t>МАОУ СОШ с.Яблочное</t>
  </si>
  <si>
    <t xml:space="preserve">МБОУ "СОШ с. Дубовое" </t>
  </si>
  <si>
    <t xml:space="preserve">СОШ с. Крабозаводское </t>
  </si>
  <si>
    <t xml:space="preserve">СОШ с. Малокурильское </t>
  </si>
  <si>
    <t xml:space="preserve">СОШ Южно-Курильск </t>
  </si>
  <si>
    <t xml:space="preserve">Центр Образования Южно-Курильск </t>
  </si>
  <si>
    <t>МБОУ СОШ № 34 с. Березняки</t>
  </si>
  <si>
    <t xml:space="preserve">МАОУ СОШ № 19 с. Дальнее </t>
  </si>
  <si>
    <t xml:space="preserve">МБОУ СОШ № 30 п/р Луговое </t>
  </si>
  <si>
    <t xml:space="preserve">МАОУ СОШ №31 города Южно-Сахалинска </t>
  </si>
  <si>
    <t xml:space="preserve">МАОУ СОШ №32 города Южно-Сахалинска </t>
  </si>
  <si>
    <t>МБОУ СОШ № 18 села Синегорск</t>
  </si>
  <si>
    <t xml:space="preserve">МКОУ ВСОШ №1 г.Южно-Сахалинска </t>
  </si>
  <si>
    <t xml:space="preserve">МАОУ СОШ № 11 г. Южно-Сахалинска </t>
  </si>
  <si>
    <t xml:space="preserve">МАОУ СОШ № 13 имени П.А. Леонова города Южно-Сахалинска </t>
  </si>
  <si>
    <t xml:space="preserve">МБОУ ООШ №14 г. Южно-Сахалинска </t>
  </si>
  <si>
    <t xml:space="preserve">МБОУ СОШ № 16 г. Южно-Сахалинска </t>
  </si>
  <si>
    <t xml:space="preserve">МКОУ Вечерняя школа № 2 г. Южно-Сахалинска </t>
  </si>
  <si>
    <t xml:space="preserve">МАОУ СОШ № 20 г.Южно-Сахалинска </t>
  </si>
  <si>
    <t xml:space="preserve">МБОУ НОШ № 21 г. Южно-Сахалинска </t>
  </si>
  <si>
    <t xml:space="preserve">МБОУ СОШ №22 города Южно-Сахалинска </t>
  </si>
  <si>
    <t xml:space="preserve">МБОУ СОШ № 23 г. Южно-Сахалинска </t>
  </si>
  <si>
    <t xml:space="preserve">МАОУ СОШ №26 г. Южно-Сахалинска </t>
  </si>
  <si>
    <t xml:space="preserve">МАОУ СОШ №3 г. Южно-Сахалинска </t>
  </si>
  <si>
    <t xml:space="preserve">МБОУ СОШ № 4 г. Южно-Сахалинска </t>
  </si>
  <si>
    <t xml:space="preserve">МБОУ СОШ № 5 г. Южно-Сахалинска </t>
  </si>
  <si>
    <t xml:space="preserve">МАОУ СОШ № 6 г. Южно-Сахалинска </t>
  </si>
  <si>
    <t xml:space="preserve">МАОУ НОШ № 7 г. Южно-Сахалинска </t>
  </si>
  <si>
    <t xml:space="preserve">МАОУ СОШ №8 им. генерал-лейтенанта В.Г. Асапова города Южно-Сахалинска </t>
  </si>
  <si>
    <t>МАОУ Восточная гимназия г.Южно-Сахалинска</t>
  </si>
  <si>
    <t xml:space="preserve">МБОУ Кадетская школа города Южно-Сахалинска </t>
  </si>
  <si>
    <t>МАОУ Гимназия №1 им.А.С.Пушкина</t>
  </si>
  <si>
    <t xml:space="preserve">МАОУ Гимназия № 2 г. Южно-Сахалинска </t>
  </si>
  <si>
    <t>МАОУ Гимназия № 3 г. Южно-Сахалинска</t>
  </si>
  <si>
    <t>МАОУ Лицей № 1 г. Южно-Сахалинска</t>
  </si>
  <si>
    <t>МАОУ Лицей № 2 г. Южно-Сахалинска</t>
  </si>
  <si>
    <t xml:space="preserve">МБОУ Коррекционная школа "Надежда" г. Южно-Сахалинска </t>
  </si>
  <si>
    <t xml:space="preserve">ЧНОШ "КБ Бридж" (ИП Ким А.Д.) </t>
  </si>
  <si>
    <t xml:space="preserve">СКШИ г.Долинск </t>
  </si>
  <si>
    <t xml:space="preserve">МБОУ СОШ с.Красногорск </t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</si>
  <si>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№ 1 г. Долинска </t>
    </r>
  </si>
  <si>
    <r>
      <t xml:space="preserve">МБОУ </t>
    </r>
    <r>
      <rPr>
        <sz val="11"/>
        <rFont val="Calibri"/>
        <family val="2"/>
        <charset val="204"/>
        <scheme val="minor"/>
      </rPr>
      <t>СОШ № 2 г. Долинска</t>
    </r>
  </si>
  <si>
    <r>
      <t xml:space="preserve">МБОУ </t>
    </r>
    <r>
      <rPr>
        <sz val="11"/>
        <rFont val="Calibri"/>
        <family val="2"/>
        <charset val="204"/>
        <scheme val="minor"/>
      </rPr>
      <t>СОШ с. Быков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</si>
  <si>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 Взморье 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</si>
  <si>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 Покровка 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</si>
  <si>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 Советское 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</si>
  <si>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 Сокол 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</si>
  <si>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 Стародубское </t>
    </r>
  </si>
  <si>
    <r>
      <t xml:space="preserve">МБОУ </t>
    </r>
    <r>
      <rPr>
        <sz val="11"/>
        <rFont val="Calibri"/>
        <family val="2"/>
        <charset val="204"/>
        <scheme val="minor"/>
      </rPr>
      <t xml:space="preserve">СОШ с.Углезаводск </t>
    </r>
  </si>
  <si>
    <r>
      <t xml:space="preserve">МБОУ СОШ </t>
    </r>
    <r>
      <rPr>
        <sz val="11"/>
        <rFont val="Calibri"/>
        <family val="2"/>
        <charset val="204"/>
        <scheme val="minor"/>
      </rPr>
      <t>г.Курильска</t>
    </r>
  </si>
  <si>
    <r>
      <t>МБОУ СОШ  с.</t>
    </r>
    <r>
      <rPr>
        <sz val="11"/>
        <rFont val="Calibri"/>
        <family val="2"/>
        <charset val="204"/>
        <scheme val="minor"/>
      </rPr>
      <t xml:space="preserve">Буревесник </t>
    </r>
  </si>
  <si>
    <r>
      <t>МБОУ СОШ  с</t>
    </r>
    <r>
      <rPr>
        <sz val="11"/>
        <rFont val="Calibri"/>
        <family val="2"/>
        <charset val="204"/>
        <scheme val="minor"/>
      </rPr>
      <t xml:space="preserve">.Рейдово </t>
    </r>
  </si>
  <si>
    <r>
      <t>МБОУ СОШ  с.</t>
    </r>
    <r>
      <rPr>
        <sz val="11"/>
        <rFont val="Calibri"/>
        <family val="2"/>
        <charset val="204"/>
        <scheme val="minor"/>
      </rPr>
      <t xml:space="preserve">Горячие Ключи </t>
    </r>
  </si>
  <si>
    <t>Показатель 1</t>
  </si>
  <si>
    <r>
      <rPr>
        <b/>
        <sz val="10"/>
        <rFont val="Arial"/>
        <family val="2"/>
        <charset val="204"/>
      </rPr>
      <t xml:space="preserve">Учебный год: </t>
    </r>
    <r>
      <rPr>
        <sz val="10"/>
        <rFont val="Arial"/>
        <family val="2"/>
        <charset val="204"/>
      </rPr>
      <t>2020/2021</t>
    </r>
  </si>
  <si>
    <r>
      <rPr>
        <b/>
        <sz val="10"/>
        <rFont val="Arial"/>
        <family val="2"/>
        <charset val="204"/>
      </rPr>
      <t xml:space="preserve">Форма ФГСН: </t>
    </r>
    <r>
      <rPr>
        <sz val="10"/>
        <rFont val="Arial"/>
        <family val="2"/>
        <charset val="204"/>
      </rPr>
      <t>ОО-1</t>
    </r>
  </si>
  <si>
    <r>
      <rPr>
        <b/>
        <sz val="10"/>
        <rFont val="Arial"/>
        <family val="2"/>
        <charset val="204"/>
      </rPr>
      <t xml:space="preserve">Вид отчёта: </t>
    </r>
    <r>
      <rPr>
        <sz val="10"/>
        <rFont val="Arial"/>
        <family val="2"/>
        <charset val="204"/>
      </rPr>
      <t>Подробный</t>
    </r>
  </si>
  <si>
    <r>
      <rPr>
        <b/>
        <sz val="10"/>
        <rFont val="Arial"/>
        <family val="2"/>
        <charset val="204"/>
      </rPr>
      <t xml:space="preserve">Свод: </t>
    </r>
    <r>
      <rPr>
        <sz val="10"/>
        <rFont val="Arial"/>
        <family val="2"/>
        <charset val="204"/>
      </rPr>
      <t>по строкам</t>
    </r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</si>
  <si>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1.3. Сведения о численности обучающихся по образовательным программам</t>
    </r>
  </si>
  <si>
    <r>
      <rPr>
        <b/>
        <sz val="10"/>
        <rFont val="Arial"/>
        <family val="2"/>
        <charset val="204"/>
      </rPr>
      <t xml:space="preserve">Графа: </t>
    </r>
    <r>
      <rPr>
        <sz val="10"/>
        <rFont val="Arial"/>
        <family val="2"/>
        <charset val="204"/>
      </rPr>
      <t>Численность обучающихся по образовательным программам - всего, человек</t>
    </r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</si>
  <si>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2.3.1. Числ. обуч. с исп. сет. формы реализ. образ. программ, с примен. электрон. обучения и дистанц. образ. технологий. Обуч. по индивид. учебным планам, на дому и в медиц. организ. (классы очного обучения)</t>
    </r>
  </si>
  <si>
    <r>
      <rPr>
        <b/>
        <sz val="10"/>
        <rFont val="Arial"/>
        <family val="2"/>
        <charset val="204"/>
      </rPr>
      <t xml:space="preserve">Графа: </t>
    </r>
    <r>
      <rPr>
        <sz val="10"/>
        <rFont val="Arial"/>
        <family val="2"/>
        <charset val="204"/>
      </rPr>
      <t>Все классы, кроме классов для обучающихся с ограниченными возможностями здоровья - Всего</t>
    </r>
  </si>
  <si>
    <r>
      <rPr>
        <b/>
        <sz val="10"/>
        <rFont val="Arial"/>
        <family val="2"/>
        <charset val="204"/>
      </rPr>
      <t xml:space="preserve">Форма ФГСН: </t>
    </r>
    <r>
      <rPr>
        <sz val="10"/>
        <rFont val="Arial"/>
        <family val="2"/>
        <charset val="204"/>
      </rPr>
      <t>ОО-1</t>
    </r>
  </si>
  <si>
    <r>
      <rPr>
        <b/>
        <sz val="10"/>
        <rFont val="Arial"/>
        <family val="2"/>
        <charset val="204"/>
      </rPr>
      <t xml:space="preserve">Вид отчёта: </t>
    </r>
    <r>
      <rPr>
        <sz val="10"/>
        <rFont val="Arial"/>
        <family val="2"/>
        <charset val="204"/>
      </rPr>
      <t>Подробный</t>
    </r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</si>
  <si>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2.4.1. Сведения о классах, классах-комплектах (классы очного обучения)</t>
    </r>
  </si>
  <si>
    <r>
      <rPr>
        <b/>
        <sz val="10"/>
        <rFont val="Arial"/>
        <family val="2"/>
        <charset val="204"/>
      </rPr>
      <t xml:space="preserve">Свод: </t>
    </r>
    <r>
      <rPr>
        <sz val="10"/>
        <rFont val="Arial"/>
        <family val="2"/>
        <charset val="204"/>
      </rPr>
      <t>по строкам</t>
    </r>
  </si>
  <si>
    <r>
      <rPr>
        <b/>
        <sz val="10"/>
        <rFont val="Arial"/>
        <family val="2"/>
        <charset val="204"/>
      </rPr>
      <t xml:space="preserve">Графа: </t>
    </r>
    <r>
      <rPr>
        <sz val="10"/>
        <rFont val="Arial"/>
        <family val="2"/>
        <charset val="204"/>
      </rPr>
      <t>Всего классов и классов-комплектов (сумма гр. 4, 5)</t>
    </r>
  </si>
  <si>
    <r>
      <rPr>
        <b/>
        <sz val="10"/>
        <rFont val="Arial"/>
        <family val="2"/>
        <charset val="204"/>
      </rPr>
      <t xml:space="preserve">Учебный год: </t>
    </r>
    <r>
      <rPr>
        <sz val="10"/>
        <rFont val="Arial"/>
        <family val="2"/>
        <charset val="204"/>
      </rPr>
      <t>2020/2021</t>
    </r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</si>
  <si>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2.4.2. Сведения о классах, классах-комплектах (классы очно-заочного обучения)</t>
    </r>
  </si>
  <si>
    <r>
      <rPr>
        <b/>
        <sz val="10"/>
        <rFont val="Arial"/>
        <family val="2"/>
        <charset val="204"/>
      </rPr>
      <t xml:space="preserve">Раздел: </t>
    </r>
    <r>
      <rPr>
        <sz val="10"/>
        <rFont val="Arial"/>
        <family val="2"/>
        <charset val="204"/>
      </rPr>
      <t>2016. Форма ОО-1. Раздел 3.1. Распределение численности персонала по уровню образования и полу</t>
    </r>
  </si>
  <si>
    <r>
      <rPr>
        <b/>
        <sz val="10"/>
        <rFont val="Arial"/>
        <family val="2"/>
        <charset val="204"/>
      </rPr>
      <t xml:space="preserve">Графа: </t>
    </r>
    <r>
      <rPr>
        <sz val="10"/>
        <rFont val="Arial"/>
        <family val="2"/>
        <charset val="204"/>
      </rPr>
      <t>Всего, человек</t>
    </r>
  </si>
  <si>
    <t>Итоговый показатель</t>
  </si>
  <si>
    <t>МАОУ СОШ № 1 г. Корсакова</t>
  </si>
  <si>
    <t>МАОУ  СОШ № 2 г. Корсакова</t>
  </si>
  <si>
    <t>МАОУ  СОШ № 4 г. Корсакова</t>
  </si>
  <si>
    <r>
      <t xml:space="preserve">МАОУ  </t>
    </r>
    <r>
      <rPr>
        <sz val="11"/>
        <rFont val="Calibri"/>
        <family val="2"/>
        <charset val="204"/>
        <scheme val="minor"/>
      </rPr>
      <t>НОШ № 5 г.Корсакова</t>
    </r>
  </si>
  <si>
    <t>МАОУ  СОШ № 6 г. Корсакова</t>
  </si>
  <si>
    <t>МАОУ  СОШ с. Дачное</t>
  </si>
  <si>
    <t>МАОУ  СОШ с. Соловьевка</t>
  </si>
  <si>
    <t>МАОУ  СОШ с. Чапаево</t>
  </si>
  <si>
    <t>МАОУ  СОШ с. Раздольное</t>
  </si>
  <si>
    <t>МАОУ  СОШ с. Новиково</t>
  </si>
  <si>
    <t>МАОУ  СОШ с.Озерское</t>
  </si>
  <si>
    <t>МБОУ СОШ №2 г. Анива</t>
  </si>
  <si>
    <t>МАОУ СОШ № 3 г. Корсакова имени А.А.Булгакова</t>
  </si>
  <si>
    <t>МБОУ СОШ с.Победино</t>
  </si>
  <si>
    <t>ГКОУШИ г.Поронайск</t>
  </si>
  <si>
    <t>СГКСУВОУ зт с. Костромское</t>
  </si>
  <si>
    <t>МАОУ СОШ г. Макарова</t>
  </si>
  <si>
    <t>Итоговый показатель (%)</t>
  </si>
  <si>
    <t>Количество ПК и информационного оборудования</t>
  </si>
  <si>
    <t>Максимальная скорость доступа к сети Интернет</t>
  </si>
  <si>
    <t>Количество ПК и информационного оборудования
из ОО-2</t>
  </si>
  <si>
    <t>Максимальная скорость доступа к сети Интернет
 из ОО-2</t>
  </si>
  <si>
    <t>Общая площадь зданий</t>
  </si>
  <si>
    <t>Учебная площадь</t>
  </si>
  <si>
    <t>Учебно-вспомогательная площадь</t>
  </si>
  <si>
    <t>Подсобная площадь</t>
  </si>
  <si>
    <t>Площадь прочих зданий (помещений)</t>
  </si>
  <si>
    <t>Общая площадь
из ОО-2</t>
  </si>
  <si>
    <t>Охват обучающихся горячим питанием</t>
  </si>
  <si>
    <t>Охват обучающихся горячим питанием
из ОО-2</t>
  </si>
  <si>
    <t>Показатель 2
Соответствие площадей раздела 1.5</t>
  </si>
  <si>
    <t>Показатель 3 (соответствие раздела 1.5 в СГО и раздела 1.5 в ОО-2)</t>
  </si>
  <si>
    <t>Показатель 4 (соответствие раздела 1.4 в СГО и ОО-2)</t>
  </si>
  <si>
    <t>Показатель 5 (соответствие раздела 2.1 в СГО и в ОО-2)</t>
  </si>
  <si>
    <t>Показатель 6 (соответствие раздела 2.3 в СГО и в ОО-2)</t>
  </si>
  <si>
    <t>Средняя численность работников</t>
  </si>
  <si>
    <t>Численность обучающихся</t>
  </si>
  <si>
    <t>Показатель 7 (соответствие раздела 3.3 в СГО и в ОО-2)</t>
  </si>
  <si>
    <t>Показатель 8 (соответствие раздела 3.4 в СГО и в ОО-2)</t>
  </si>
  <si>
    <t>Средняя численность работников
из ОО-2</t>
  </si>
  <si>
    <t>Численность обучающихся
из ОО-2</t>
  </si>
  <si>
    <t>МАОУ СОШ "Синтез" пгт.Шахтерск</t>
  </si>
  <si>
    <t>ОКУ г. Холмска</t>
  </si>
  <si>
    <t>Статус форм ФСН на 25.05.2023</t>
  </si>
  <si>
    <t>открыта</t>
  </si>
  <si>
    <t>закрыта</t>
  </si>
  <si>
    <t>МАОУ СОШ № 1 г. Южно-Сахалинска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</si>
</sst>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11111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1"/>
      <color rgb="FF111111"/>
      <name val="Cambria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EDB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</cellStyleXfs>
  <cellXfs count="49">
    <xf numFmtId="0" fontId="0" fillId="0" borderId="0" xfId="0"/>
    <xf numFmtId="0" fontId="11" fillId="0" borderId="0" xfId="0" applyFont="1"/>
    <xf numFmtId="0" fontId="6" fillId="0" borderId="0" xfId="0" applyFont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0" fillId="0" borderId="0" xfId="0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3" fontId="17" fillId="4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1" fontId="15" fillId="10" borderId="3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0" borderId="0" xfId="0" applyFont="1"/>
    <xf numFmtId="0" fontId="4" fillId="2" borderId="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/>
    </xf>
    <xf numFmtId="0" fontId="3" fillId="0" borderId="0" xfId="0" applyFont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7" fillId="4" borderId="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Обычный 2 3 2" xfId="5"/>
    <cellStyle name="Обычный 2 4" xfId="2"/>
  </cellStyles>
  <dxfs count="0"/>
  <tableStyles count="0" defaultTableStyle="TableStyleMedium2" defaultPivotStyle="PivotStyleLight16"/>
  <colors>
    <mruColors>
      <color rgb="FFDFC9EF"/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184"/>
  <sheetViews>
    <sheetView tabSelected="1" zoomScale="69" zoomScaleNormal="69" workbookViewId="0">
      <pane xSplit="3" ySplit="8" topLeftCell="K9" activePane="bottomRight" state="frozen"/>
      <selection pane="topRight" activeCell="D1" sqref="D1"/>
      <selection pane="bottomLeft" activeCell="A9" sqref="A9"/>
      <selection pane="bottomRight" activeCell="AE19" sqref="AE19"/>
    </sheetView>
  </sheetViews>
  <sheetFormatPr defaultColWidth="9.140625" defaultRowHeight="15" x14ac:dyDescent="0.25"/>
  <cols>
    <col min="1" max="1" width="46.28515625" style="2" customWidth="1"/>
    <col min="2" max="2" width="4.85546875" style="6" customWidth="1"/>
    <col min="3" max="3" width="40.28515625" style="2" customWidth="1"/>
    <col min="4" max="4" width="14.85546875" style="6" customWidth="1"/>
    <col min="5" max="25" width="14.42578125" style="6" customWidth="1"/>
    <col min="26" max="26" width="12.7109375" style="6" customWidth="1"/>
    <col min="27" max="29" width="14.42578125" style="6" customWidth="1"/>
    <col min="30" max="30" width="14.42578125" style="36" customWidth="1"/>
    <col min="31" max="16384" width="9.140625" style="2"/>
  </cols>
  <sheetData>
    <row r="1" spans="1:30" hidden="1" x14ac:dyDescent="0.25">
      <c r="G1" t="s">
        <v>159</v>
      </c>
      <c r="L1" t="s">
        <v>159</v>
      </c>
      <c r="Q1" s="11" t="s">
        <v>172</v>
      </c>
      <c r="R1" t="s">
        <v>172</v>
      </c>
      <c r="S1"/>
      <c r="T1"/>
      <c r="W1" t="s">
        <v>172</v>
      </c>
      <c r="X1"/>
      <c r="Y1"/>
      <c r="Z1"/>
    </row>
    <row r="2" spans="1:30" hidden="1" x14ac:dyDescent="0.25">
      <c r="G2" t="s">
        <v>160</v>
      </c>
      <c r="L2" t="s">
        <v>160</v>
      </c>
      <c r="Q2" s="11" t="s">
        <v>167</v>
      </c>
      <c r="R2" t="s">
        <v>167</v>
      </c>
      <c r="S2"/>
      <c r="T2"/>
      <c r="W2" t="s">
        <v>167</v>
      </c>
      <c r="X2"/>
      <c r="Y2"/>
      <c r="Z2"/>
    </row>
    <row r="3" spans="1:30" hidden="1" x14ac:dyDescent="0.25">
      <c r="G3" t="s">
        <v>161</v>
      </c>
      <c r="L3" t="s">
        <v>161</v>
      </c>
      <c r="Q3" s="11" t="s">
        <v>168</v>
      </c>
      <c r="R3" t="s">
        <v>168</v>
      </c>
      <c r="S3"/>
      <c r="T3"/>
      <c r="W3" t="s">
        <v>168</v>
      </c>
      <c r="X3"/>
      <c r="Y3"/>
      <c r="Z3"/>
    </row>
    <row r="4" spans="1:30" hidden="1" x14ac:dyDescent="0.25">
      <c r="G4" t="s">
        <v>163</v>
      </c>
      <c r="L4" t="s">
        <v>165</v>
      </c>
      <c r="Q4" s="11" t="s">
        <v>169</v>
      </c>
      <c r="R4" t="s">
        <v>173</v>
      </c>
      <c r="S4"/>
      <c r="T4"/>
      <c r="W4" t="s">
        <v>174</v>
      </c>
      <c r="X4"/>
      <c r="Y4"/>
      <c r="Z4"/>
    </row>
    <row r="5" spans="1:30" hidden="1" x14ac:dyDescent="0.25">
      <c r="G5" t="s">
        <v>162</v>
      </c>
      <c r="L5" t="s">
        <v>162</v>
      </c>
      <c r="Q5" s="11" t="s">
        <v>170</v>
      </c>
      <c r="R5" t="s">
        <v>170</v>
      </c>
      <c r="S5"/>
      <c r="T5"/>
      <c r="W5" t="s">
        <v>170</v>
      </c>
      <c r="X5"/>
      <c r="Y5"/>
      <c r="Z5"/>
    </row>
    <row r="6" spans="1:30" hidden="1" x14ac:dyDescent="0.25">
      <c r="G6" t="s">
        <v>164</v>
      </c>
      <c r="L6" t="s">
        <v>166</v>
      </c>
      <c r="Q6" s="11" t="s">
        <v>171</v>
      </c>
      <c r="R6" t="s">
        <v>171</v>
      </c>
      <c r="S6"/>
      <c r="T6"/>
      <c r="W6" t="s">
        <v>175</v>
      </c>
      <c r="X6"/>
      <c r="Y6"/>
      <c r="Z6"/>
    </row>
    <row r="7" spans="1:30" s="29" customFormat="1" ht="115.5" customHeight="1" x14ac:dyDescent="0.2">
      <c r="A7" s="25" t="s">
        <v>0</v>
      </c>
      <c r="B7" s="25"/>
      <c r="C7" s="25" t="s">
        <v>1</v>
      </c>
      <c r="D7" s="26" t="s">
        <v>220</v>
      </c>
      <c r="E7" s="27" t="s">
        <v>158</v>
      </c>
      <c r="F7" s="26" t="s">
        <v>205</v>
      </c>
      <c r="G7" s="26" t="s">
        <v>199</v>
      </c>
      <c r="H7" s="26" t="s">
        <v>200</v>
      </c>
      <c r="I7" s="26" t="s">
        <v>201</v>
      </c>
      <c r="J7" s="26" t="s">
        <v>202</v>
      </c>
      <c r="K7" s="26" t="s">
        <v>203</v>
      </c>
      <c r="L7" s="28" t="s">
        <v>206</v>
      </c>
      <c r="M7" s="28" t="s">
        <v>204</v>
      </c>
      <c r="N7" s="27" t="s">
        <v>207</v>
      </c>
      <c r="O7" s="27" t="s">
        <v>208</v>
      </c>
      <c r="P7" s="27" t="s">
        <v>209</v>
      </c>
      <c r="Q7" s="26" t="s">
        <v>195</v>
      </c>
      <c r="R7" s="26" t="s">
        <v>196</v>
      </c>
      <c r="S7" s="28" t="s">
        <v>197</v>
      </c>
      <c r="T7" s="28" t="s">
        <v>198</v>
      </c>
      <c r="U7" s="27" t="s">
        <v>210</v>
      </c>
      <c r="V7" s="27" t="s">
        <v>211</v>
      </c>
      <c r="W7" s="26" t="s">
        <v>212</v>
      </c>
      <c r="X7" s="26" t="s">
        <v>213</v>
      </c>
      <c r="Y7" s="28" t="s">
        <v>216</v>
      </c>
      <c r="Z7" s="28" t="s">
        <v>217</v>
      </c>
      <c r="AA7" s="27" t="s">
        <v>214</v>
      </c>
      <c r="AB7" s="27" t="s">
        <v>215</v>
      </c>
      <c r="AC7" s="27" t="s">
        <v>176</v>
      </c>
      <c r="AD7" s="27" t="s">
        <v>194</v>
      </c>
    </row>
    <row r="8" spans="1:30" s="1" customFormat="1" ht="14.25" customHeight="1" x14ac:dyDescent="0.2">
      <c r="A8" s="12"/>
      <c r="B8" s="13"/>
      <c r="C8" s="13"/>
      <c r="D8" s="14"/>
      <c r="E8" s="14">
        <v>2</v>
      </c>
      <c r="F8" s="15"/>
      <c r="G8" s="15"/>
      <c r="H8" s="15"/>
      <c r="I8" s="15"/>
      <c r="J8" s="15"/>
      <c r="K8" s="15"/>
      <c r="L8" s="16"/>
      <c r="M8" s="16"/>
      <c r="N8" s="14">
        <v>1</v>
      </c>
      <c r="O8" s="14">
        <v>1</v>
      </c>
      <c r="P8" s="14">
        <v>1</v>
      </c>
      <c r="Q8" s="15"/>
      <c r="R8" s="16"/>
      <c r="S8" s="16"/>
      <c r="T8" s="16"/>
      <c r="U8" s="14">
        <v>1</v>
      </c>
      <c r="V8" s="14">
        <v>1</v>
      </c>
      <c r="W8" s="15"/>
      <c r="X8" s="16"/>
      <c r="Y8" s="16"/>
      <c r="Z8" s="16"/>
      <c r="AA8" s="14">
        <v>1</v>
      </c>
      <c r="AB8" s="14">
        <v>1</v>
      </c>
      <c r="AC8" s="14">
        <f>E8+N8+O8+P8+U8+V8+AA8+AB8</f>
        <v>9</v>
      </c>
      <c r="AD8" s="14">
        <v>100</v>
      </c>
    </row>
    <row r="9" spans="1:30" s="42" customFormat="1" ht="30" customHeight="1" x14ac:dyDescent="0.25">
      <c r="A9" s="46" t="s">
        <v>14</v>
      </c>
      <c r="B9" s="47">
        <v>1</v>
      </c>
      <c r="C9" s="48" t="s">
        <v>2</v>
      </c>
      <c r="D9" s="23" t="s">
        <v>222</v>
      </c>
      <c r="E9" s="24">
        <f>IF(D9="закрыта",2,0)</f>
        <v>2</v>
      </c>
      <c r="F9" s="19">
        <v>331</v>
      </c>
      <c r="G9" s="19">
        <v>2443</v>
      </c>
      <c r="H9" s="19">
        <v>1670</v>
      </c>
      <c r="I9" s="19">
        <v>55</v>
      </c>
      <c r="J9" s="19">
        <v>355</v>
      </c>
      <c r="K9" s="19">
        <v>363</v>
      </c>
      <c r="L9" s="18">
        <v>331</v>
      </c>
      <c r="M9" s="17">
        <v>2443</v>
      </c>
      <c r="N9" s="24">
        <f t="shared" ref="N9:N14" si="0">IF(G9=(H9+I9+J9+K9),1,0)</f>
        <v>1</v>
      </c>
      <c r="O9" s="24">
        <f t="shared" ref="O9:O14" si="1">IF(G9=M9,1,0)</f>
        <v>1</v>
      </c>
      <c r="P9" s="24">
        <f t="shared" ref="P9:P14" si="2">IF(F9=L9,1,0)</f>
        <v>1</v>
      </c>
      <c r="Q9" s="19">
        <v>105</v>
      </c>
      <c r="R9" s="18">
        <v>8</v>
      </c>
      <c r="S9" s="18">
        <v>105</v>
      </c>
      <c r="T9" s="18">
        <v>8</v>
      </c>
      <c r="U9" s="24">
        <f>IF(Q9=S9,1,0)</f>
        <v>1</v>
      </c>
      <c r="V9" s="24">
        <f>IF(R9=T9,1,0)</f>
        <v>1</v>
      </c>
      <c r="W9" s="19">
        <v>50.1</v>
      </c>
      <c r="X9" s="18">
        <v>331</v>
      </c>
      <c r="Y9" s="18">
        <v>50.1</v>
      </c>
      <c r="Z9" s="20">
        <v>331</v>
      </c>
      <c r="AA9" s="24">
        <f>IF(W9=Y9,1,0)</f>
        <v>1</v>
      </c>
      <c r="AB9" s="24">
        <f>IF(X9=Z9,1,0)</f>
        <v>1</v>
      </c>
      <c r="AC9" s="24">
        <f>E9+N9+O9+P9+U9+V9+AA9+AB9</f>
        <v>9</v>
      </c>
      <c r="AD9" s="24">
        <f>AC9*100/$AC$8</f>
        <v>100</v>
      </c>
    </row>
    <row r="10" spans="1:30" s="42" customFormat="1" ht="30" customHeight="1" x14ac:dyDescent="0.25">
      <c r="A10" s="39" t="s">
        <v>14</v>
      </c>
      <c r="B10" s="40">
        <v>2</v>
      </c>
      <c r="C10" s="41" t="s">
        <v>3</v>
      </c>
      <c r="D10" s="23" t="s">
        <v>222</v>
      </c>
      <c r="E10" s="24">
        <f t="shared" ref="E10:E37" si="3">IF(D10="закрыта",2,0)</f>
        <v>2</v>
      </c>
      <c r="F10" s="19">
        <v>329</v>
      </c>
      <c r="G10" s="19">
        <v>4013</v>
      </c>
      <c r="H10" s="19">
        <v>2514</v>
      </c>
      <c r="I10" s="19">
        <v>86</v>
      </c>
      <c r="J10" s="19">
        <v>74</v>
      </c>
      <c r="K10" s="19">
        <v>1339</v>
      </c>
      <c r="L10" s="18">
        <v>329</v>
      </c>
      <c r="M10" s="17">
        <v>4013</v>
      </c>
      <c r="N10" s="24">
        <f t="shared" si="0"/>
        <v>1</v>
      </c>
      <c r="O10" s="24">
        <f t="shared" si="1"/>
        <v>1</v>
      </c>
      <c r="P10" s="24">
        <f t="shared" si="2"/>
        <v>1</v>
      </c>
      <c r="Q10" s="19">
        <v>75</v>
      </c>
      <c r="R10" s="18">
        <v>8</v>
      </c>
      <c r="S10" s="18">
        <v>75</v>
      </c>
      <c r="T10" s="18">
        <v>8</v>
      </c>
      <c r="U10" s="24">
        <f t="shared" ref="U10:V14" si="4">IF(Q10=S10,1,0)</f>
        <v>1</v>
      </c>
      <c r="V10" s="24">
        <f t="shared" si="4"/>
        <v>1</v>
      </c>
      <c r="W10" s="19">
        <v>55.1</v>
      </c>
      <c r="X10" s="18">
        <v>334</v>
      </c>
      <c r="Y10" s="18">
        <v>55.1</v>
      </c>
      <c r="Z10" s="20">
        <v>334</v>
      </c>
      <c r="AA10" s="24">
        <f t="shared" ref="AA10:AB14" si="5">IF(W10=Y10,1,0)</f>
        <v>1</v>
      </c>
      <c r="AB10" s="24">
        <f t="shared" si="5"/>
        <v>1</v>
      </c>
      <c r="AC10" s="24">
        <f t="shared" ref="AC10:AC14" si="6">E10+N10+O10+P10+U10+V10+AA10+AB10</f>
        <v>9</v>
      </c>
      <c r="AD10" s="24">
        <f t="shared" ref="AD10:AD37" si="7">AC10*100/$AC$8</f>
        <v>100</v>
      </c>
    </row>
    <row r="11" spans="1:30" s="42" customFormat="1" ht="30" customHeight="1" x14ac:dyDescent="0.25">
      <c r="A11" s="39" t="s">
        <v>14</v>
      </c>
      <c r="B11" s="47">
        <v>3</v>
      </c>
      <c r="C11" s="41" t="s">
        <v>4</v>
      </c>
      <c r="D11" s="23" t="s">
        <v>222</v>
      </c>
      <c r="E11" s="24">
        <f t="shared" si="3"/>
        <v>2</v>
      </c>
      <c r="F11" s="19">
        <v>341</v>
      </c>
      <c r="G11" s="19">
        <v>7298</v>
      </c>
      <c r="H11" s="19">
        <v>2444</v>
      </c>
      <c r="I11" s="19">
        <v>659</v>
      </c>
      <c r="J11" s="19">
        <v>4195</v>
      </c>
      <c r="K11" s="19"/>
      <c r="L11" s="18">
        <v>341</v>
      </c>
      <c r="M11" s="17">
        <v>7298</v>
      </c>
      <c r="N11" s="24">
        <f t="shared" si="0"/>
        <v>1</v>
      </c>
      <c r="O11" s="24">
        <f t="shared" si="1"/>
        <v>1</v>
      </c>
      <c r="P11" s="24">
        <f t="shared" si="2"/>
        <v>1</v>
      </c>
      <c r="Q11" s="19">
        <v>110</v>
      </c>
      <c r="R11" s="18">
        <v>7</v>
      </c>
      <c r="S11" s="18">
        <v>110</v>
      </c>
      <c r="T11" s="18">
        <v>8</v>
      </c>
      <c r="U11" s="24">
        <f t="shared" si="4"/>
        <v>1</v>
      </c>
      <c r="V11" s="24">
        <f t="shared" si="4"/>
        <v>0</v>
      </c>
      <c r="W11" s="19">
        <v>59.5</v>
      </c>
      <c r="X11" s="18">
        <v>358</v>
      </c>
      <c r="Y11" s="18">
        <v>59.5</v>
      </c>
      <c r="Z11" s="20">
        <v>358</v>
      </c>
      <c r="AA11" s="24">
        <f t="shared" si="5"/>
        <v>1</v>
      </c>
      <c r="AB11" s="24">
        <f t="shared" si="5"/>
        <v>1</v>
      </c>
      <c r="AC11" s="24">
        <f t="shared" si="6"/>
        <v>8</v>
      </c>
      <c r="AD11" s="24">
        <f t="shared" si="7"/>
        <v>88.888888888888886</v>
      </c>
    </row>
    <row r="12" spans="1:30" s="42" customFormat="1" ht="30" customHeight="1" x14ac:dyDescent="0.25">
      <c r="A12" s="39" t="s">
        <v>14</v>
      </c>
      <c r="B12" s="40">
        <v>4</v>
      </c>
      <c r="C12" s="41" t="s">
        <v>5</v>
      </c>
      <c r="D12" s="23" t="s">
        <v>222</v>
      </c>
      <c r="E12" s="24">
        <f t="shared" si="3"/>
        <v>2</v>
      </c>
      <c r="F12" s="19">
        <v>15</v>
      </c>
      <c r="G12" s="19">
        <v>1616</v>
      </c>
      <c r="H12" s="19">
        <v>402</v>
      </c>
      <c r="I12" s="19">
        <v>215</v>
      </c>
      <c r="J12" s="19">
        <v>21</v>
      </c>
      <c r="K12" s="19">
        <v>978</v>
      </c>
      <c r="L12" s="18">
        <v>15</v>
      </c>
      <c r="M12" s="17">
        <v>1616</v>
      </c>
      <c r="N12" s="24">
        <f t="shared" si="0"/>
        <v>1</v>
      </c>
      <c r="O12" s="24">
        <f t="shared" si="1"/>
        <v>1</v>
      </c>
      <c r="P12" s="24">
        <f t="shared" si="2"/>
        <v>1</v>
      </c>
      <c r="Q12" s="19">
        <v>29</v>
      </c>
      <c r="R12" s="18">
        <v>7</v>
      </c>
      <c r="S12" s="18">
        <v>29</v>
      </c>
      <c r="T12" s="18">
        <v>7</v>
      </c>
      <c r="U12" s="24">
        <f t="shared" si="4"/>
        <v>1</v>
      </c>
      <c r="V12" s="24">
        <f t="shared" si="4"/>
        <v>1</v>
      </c>
      <c r="W12" s="19">
        <v>27.9</v>
      </c>
      <c r="X12" s="18">
        <v>15</v>
      </c>
      <c r="Y12" s="18">
        <v>27.9</v>
      </c>
      <c r="Z12" s="20">
        <v>15</v>
      </c>
      <c r="AA12" s="24">
        <f t="shared" si="5"/>
        <v>1</v>
      </c>
      <c r="AB12" s="24">
        <f t="shared" si="5"/>
        <v>1</v>
      </c>
      <c r="AC12" s="24">
        <f t="shared" si="6"/>
        <v>9</v>
      </c>
      <c r="AD12" s="24">
        <f t="shared" si="7"/>
        <v>100</v>
      </c>
    </row>
    <row r="13" spans="1:30" s="42" customFormat="1" ht="30" customHeight="1" x14ac:dyDescent="0.25">
      <c r="A13" s="39" t="s">
        <v>14</v>
      </c>
      <c r="B13" s="47">
        <v>5</v>
      </c>
      <c r="C13" s="41" t="s">
        <v>6</v>
      </c>
      <c r="D13" s="23" t="s">
        <v>222</v>
      </c>
      <c r="E13" s="24">
        <f t="shared" si="3"/>
        <v>2</v>
      </c>
      <c r="F13" s="19">
        <v>62</v>
      </c>
      <c r="G13" s="19">
        <v>1774</v>
      </c>
      <c r="H13" s="19">
        <v>642</v>
      </c>
      <c r="I13" s="19">
        <v>203</v>
      </c>
      <c r="J13" s="19">
        <v>843</v>
      </c>
      <c r="K13" s="19">
        <v>86</v>
      </c>
      <c r="L13" s="18">
        <v>62</v>
      </c>
      <c r="M13" s="17">
        <v>1774</v>
      </c>
      <c r="N13" s="24">
        <f t="shared" si="0"/>
        <v>1</v>
      </c>
      <c r="O13" s="24">
        <f t="shared" si="1"/>
        <v>1</v>
      </c>
      <c r="P13" s="24">
        <f t="shared" si="2"/>
        <v>1</v>
      </c>
      <c r="Q13" s="19">
        <v>87</v>
      </c>
      <c r="R13" s="18">
        <v>7</v>
      </c>
      <c r="S13" s="18">
        <v>87</v>
      </c>
      <c r="T13" s="18">
        <v>7</v>
      </c>
      <c r="U13" s="24">
        <f t="shared" si="4"/>
        <v>1</v>
      </c>
      <c r="V13" s="24">
        <f t="shared" si="4"/>
        <v>1</v>
      </c>
      <c r="W13" s="19">
        <v>36.299999999999997</v>
      </c>
      <c r="X13" s="18">
        <v>62</v>
      </c>
      <c r="Y13" s="18">
        <v>36.299999999999997</v>
      </c>
      <c r="Z13" s="20">
        <v>62</v>
      </c>
      <c r="AA13" s="24">
        <f t="shared" si="5"/>
        <v>1</v>
      </c>
      <c r="AB13" s="24">
        <f t="shared" si="5"/>
        <v>1</v>
      </c>
      <c r="AC13" s="24">
        <f t="shared" si="6"/>
        <v>9</v>
      </c>
      <c r="AD13" s="24">
        <f t="shared" si="7"/>
        <v>100</v>
      </c>
    </row>
    <row r="14" spans="1:30" s="42" customFormat="1" ht="30" customHeight="1" x14ac:dyDescent="0.25">
      <c r="A14" s="39" t="s">
        <v>14</v>
      </c>
      <c r="B14" s="40">
        <v>6</v>
      </c>
      <c r="C14" s="41" t="s">
        <v>7</v>
      </c>
      <c r="D14" s="23" t="s">
        <v>222</v>
      </c>
      <c r="E14" s="24">
        <f t="shared" si="3"/>
        <v>2</v>
      </c>
      <c r="F14" s="19">
        <v>14</v>
      </c>
      <c r="G14" s="19">
        <v>430</v>
      </c>
      <c r="H14" s="19">
        <v>171</v>
      </c>
      <c r="I14" s="19">
        <v>48</v>
      </c>
      <c r="J14" s="19">
        <v>96</v>
      </c>
      <c r="K14" s="19">
        <v>115</v>
      </c>
      <c r="L14" s="18">
        <v>14</v>
      </c>
      <c r="M14" s="17">
        <v>430</v>
      </c>
      <c r="N14" s="24">
        <f t="shared" si="0"/>
        <v>1</v>
      </c>
      <c r="O14" s="24">
        <f t="shared" si="1"/>
        <v>1</v>
      </c>
      <c r="P14" s="24">
        <f t="shared" si="2"/>
        <v>1</v>
      </c>
      <c r="Q14" s="19">
        <v>21</v>
      </c>
      <c r="R14" s="18">
        <v>7</v>
      </c>
      <c r="S14" s="18">
        <v>21</v>
      </c>
      <c r="T14" s="18">
        <v>7</v>
      </c>
      <c r="U14" s="24">
        <f t="shared" si="4"/>
        <v>1</v>
      </c>
      <c r="V14" s="24">
        <f t="shared" si="4"/>
        <v>1</v>
      </c>
      <c r="W14" s="19">
        <v>20</v>
      </c>
      <c r="X14" s="18">
        <v>14</v>
      </c>
      <c r="Y14" s="18">
        <v>20</v>
      </c>
      <c r="Z14" s="20">
        <v>14</v>
      </c>
      <c r="AA14" s="24">
        <f t="shared" si="5"/>
        <v>1</v>
      </c>
      <c r="AB14" s="24">
        <f t="shared" si="5"/>
        <v>1</v>
      </c>
      <c r="AC14" s="24">
        <f t="shared" si="6"/>
        <v>9</v>
      </c>
      <c r="AD14" s="24">
        <f t="shared" si="7"/>
        <v>100</v>
      </c>
    </row>
    <row r="15" spans="1:30" s="42" customFormat="1" ht="16.5" customHeight="1" x14ac:dyDescent="0.25">
      <c r="A15" s="43" t="s">
        <v>14</v>
      </c>
      <c r="B15" s="44"/>
      <c r="C15" s="5" t="s">
        <v>40</v>
      </c>
      <c r="D15" s="21">
        <f>SUM(D9:D14)</f>
        <v>0</v>
      </c>
      <c r="E15" s="21">
        <f>AVERAGE(E9:E14)</f>
        <v>2</v>
      </c>
      <c r="F15" s="21">
        <f>SUM(F9:F14)</f>
        <v>1092</v>
      </c>
      <c r="G15" s="21">
        <f>SUM(G9:G14)</f>
        <v>17574</v>
      </c>
      <c r="H15" s="21">
        <f t="shared" ref="H15:K15" si="8">SUM(H9:H14)</f>
        <v>7843</v>
      </c>
      <c r="I15" s="21">
        <f t="shared" si="8"/>
        <v>1266</v>
      </c>
      <c r="J15" s="21">
        <f t="shared" si="8"/>
        <v>5584</v>
      </c>
      <c r="K15" s="21">
        <f t="shared" si="8"/>
        <v>2881</v>
      </c>
      <c r="L15" s="21">
        <f>SUM(L9:L14)</f>
        <v>1092</v>
      </c>
      <c r="M15" s="21">
        <f>SUM(M9:M14)</f>
        <v>17574</v>
      </c>
      <c r="N15" s="21">
        <f>AVERAGE(N9:N14)</f>
        <v>1</v>
      </c>
      <c r="O15" s="21">
        <f t="shared" ref="O15:P15" si="9">AVERAGE(O9:O14)</f>
        <v>1</v>
      </c>
      <c r="P15" s="21">
        <f t="shared" si="9"/>
        <v>1</v>
      </c>
      <c r="Q15" s="21">
        <f>SUM(Q9:Q14)</f>
        <v>427</v>
      </c>
      <c r="R15" s="21">
        <f t="shared" ref="R15:T15" si="10">SUM(R9:R14)</f>
        <v>44</v>
      </c>
      <c r="S15" s="21">
        <f t="shared" si="10"/>
        <v>427</v>
      </c>
      <c r="T15" s="21">
        <f t="shared" si="10"/>
        <v>45</v>
      </c>
      <c r="U15" s="21">
        <f>AVERAGE(U8:U14)</f>
        <v>1</v>
      </c>
      <c r="V15" s="21">
        <f>AVERAGE(V8:V14)</f>
        <v>0.8571428571428571</v>
      </c>
      <c r="W15" s="21">
        <f t="shared" ref="W15:Z15" si="11">SUM(W9:W14)</f>
        <v>248.89999999999998</v>
      </c>
      <c r="X15" s="21">
        <f t="shared" si="11"/>
        <v>1114</v>
      </c>
      <c r="Y15" s="37">
        <f t="shared" si="11"/>
        <v>248.89999999999998</v>
      </c>
      <c r="Z15" s="21">
        <f t="shared" si="11"/>
        <v>1114</v>
      </c>
      <c r="AA15" s="21">
        <f>AVERAGE(AA9:AA14)</f>
        <v>1</v>
      </c>
      <c r="AB15" s="21">
        <f>AVERAGE(AB9:AB14)</f>
        <v>1</v>
      </c>
      <c r="AC15" s="21">
        <f>AVERAGE(AC9:AC14)</f>
        <v>8.8333333333333339</v>
      </c>
      <c r="AD15" s="21">
        <f>AVERAGE(AD9:AD14)</f>
        <v>98.148148148148152</v>
      </c>
    </row>
    <row r="16" spans="1:30" s="42" customFormat="1" ht="30" customHeight="1" x14ac:dyDescent="0.25">
      <c r="A16" s="39" t="s">
        <v>15</v>
      </c>
      <c r="B16" s="40">
        <v>1</v>
      </c>
      <c r="C16" s="41" t="s">
        <v>8</v>
      </c>
      <c r="D16" s="23" t="s">
        <v>222</v>
      </c>
      <c r="E16" s="24">
        <f t="shared" si="3"/>
        <v>2</v>
      </c>
      <c r="F16" s="19">
        <v>547</v>
      </c>
      <c r="G16" s="19">
        <v>9801</v>
      </c>
      <c r="H16" s="19">
        <v>2988</v>
      </c>
      <c r="I16" s="19">
        <v>965</v>
      </c>
      <c r="J16" s="19">
        <v>5762</v>
      </c>
      <c r="K16" s="19">
        <v>86</v>
      </c>
      <c r="L16" s="19">
        <v>547</v>
      </c>
      <c r="M16" s="17">
        <v>9801</v>
      </c>
      <c r="N16" s="24">
        <f t="shared" ref="N16:N22" si="12">IF(G16=(H16+I16+J16+K16),1,0)</f>
        <v>1</v>
      </c>
      <c r="O16" s="24">
        <f t="shared" ref="O16:O22" si="13">IF(G16=M16,1,0)</f>
        <v>1</v>
      </c>
      <c r="P16" s="24">
        <f t="shared" ref="P16:P22" si="14">IF(F16=L16,1,0)</f>
        <v>1</v>
      </c>
      <c r="Q16" s="19">
        <v>160</v>
      </c>
      <c r="R16" s="18">
        <v>8</v>
      </c>
      <c r="S16" s="18">
        <v>160</v>
      </c>
      <c r="T16" s="18">
        <v>8</v>
      </c>
      <c r="U16" s="24">
        <f t="shared" ref="U16:V22" si="15">IF(Q16=S16,1,0)</f>
        <v>1</v>
      </c>
      <c r="V16" s="24">
        <f t="shared" si="15"/>
        <v>1</v>
      </c>
      <c r="W16" s="19">
        <v>77.7</v>
      </c>
      <c r="X16" s="18">
        <v>600</v>
      </c>
      <c r="Y16" s="18">
        <v>77.7</v>
      </c>
      <c r="Z16" s="18">
        <v>600</v>
      </c>
      <c r="AA16" s="24">
        <f t="shared" ref="AA16:AB22" si="16">IF(W16=Y16,1,0)</f>
        <v>1</v>
      </c>
      <c r="AB16" s="24">
        <f t="shared" si="16"/>
        <v>1</v>
      </c>
      <c r="AC16" s="24">
        <f t="shared" ref="AC16:AC22" si="17">E16+N16+O16+P16+U16+V16+AA16+AB16</f>
        <v>9</v>
      </c>
      <c r="AD16" s="24">
        <f>AC16*100/$AC$8</f>
        <v>100</v>
      </c>
    </row>
    <row r="17" spans="1:30" s="42" customFormat="1" ht="30" customHeight="1" x14ac:dyDescent="0.25">
      <c r="A17" s="39" t="s">
        <v>15</v>
      </c>
      <c r="B17" s="40">
        <v>2</v>
      </c>
      <c r="C17" s="41" t="s">
        <v>188</v>
      </c>
      <c r="D17" s="23" t="s">
        <v>222</v>
      </c>
      <c r="E17" s="24">
        <f t="shared" si="3"/>
        <v>2</v>
      </c>
      <c r="F17" s="18">
        <v>576</v>
      </c>
      <c r="G17" s="18">
        <v>4282</v>
      </c>
      <c r="H17" s="18">
        <v>1669</v>
      </c>
      <c r="I17" s="18">
        <v>663</v>
      </c>
      <c r="J17" s="18">
        <v>252</v>
      </c>
      <c r="K17" s="18">
        <v>1698</v>
      </c>
      <c r="L17" s="18">
        <v>576</v>
      </c>
      <c r="M17" s="17">
        <v>4282</v>
      </c>
      <c r="N17" s="24">
        <f t="shared" si="12"/>
        <v>1</v>
      </c>
      <c r="O17" s="24">
        <f t="shared" si="13"/>
        <v>1</v>
      </c>
      <c r="P17" s="24">
        <f t="shared" si="14"/>
        <v>1</v>
      </c>
      <c r="Q17" s="18">
        <v>153</v>
      </c>
      <c r="R17" s="18">
        <v>8</v>
      </c>
      <c r="S17" s="18">
        <v>153</v>
      </c>
      <c r="T17" s="18">
        <v>8</v>
      </c>
      <c r="U17" s="24">
        <f t="shared" si="15"/>
        <v>1</v>
      </c>
      <c r="V17" s="24">
        <f t="shared" si="15"/>
        <v>1</v>
      </c>
      <c r="W17" s="18">
        <v>76.599999999999994</v>
      </c>
      <c r="X17" s="18">
        <v>576</v>
      </c>
      <c r="Y17" s="18">
        <v>76.599999999999994</v>
      </c>
      <c r="Z17" s="17">
        <v>576</v>
      </c>
      <c r="AA17" s="24">
        <f t="shared" si="16"/>
        <v>1</v>
      </c>
      <c r="AB17" s="24">
        <f t="shared" si="16"/>
        <v>1</v>
      </c>
      <c r="AC17" s="24">
        <f t="shared" si="17"/>
        <v>9</v>
      </c>
      <c r="AD17" s="24">
        <f t="shared" si="7"/>
        <v>100</v>
      </c>
    </row>
    <row r="18" spans="1:30" s="42" customFormat="1" ht="30" customHeight="1" x14ac:dyDescent="0.25">
      <c r="A18" s="39" t="s">
        <v>15</v>
      </c>
      <c r="B18" s="40">
        <v>3</v>
      </c>
      <c r="C18" s="41" t="s">
        <v>9</v>
      </c>
      <c r="D18" s="23" t="s">
        <v>222</v>
      </c>
      <c r="E18" s="24">
        <f t="shared" si="3"/>
        <v>2</v>
      </c>
      <c r="F18" s="19">
        <v>95</v>
      </c>
      <c r="G18" s="19">
        <v>1874</v>
      </c>
      <c r="H18" s="19">
        <v>628</v>
      </c>
      <c r="I18" s="19">
        <v>139</v>
      </c>
      <c r="J18" s="19">
        <v>36</v>
      </c>
      <c r="K18" s="19">
        <v>1071</v>
      </c>
      <c r="L18" s="22">
        <v>95</v>
      </c>
      <c r="M18" s="17">
        <v>1874</v>
      </c>
      <c r="N18" s="24">
        <f t="shared" si="12"/>
        <v>1</v>
      </c>
      <c r="O18" s="24">
        <f t="shared" si="13"/>
        <v>1</v>
      </c>
      <c r="P18" s="24">
        <f t="shared" si="14"/>
        <v>1</v>
      </c>
      <c r="Q18" s="18">
        <v>54</v>
      </c>
      <c r="R18" s="18">
        <v>7</v>
      </c>
      <c r="S18" s="18">
        <v>54</v>
      </c>
      <c r="T18" s="18">
        <v>7</v>
      </c>
      <c r="U18" s="24">
        <f t="shared" si="15"/>
        <v>1</v>
      </c>
      <c r="V18" s="24">
        <f t="shared" si="15"/>
        <v>1</v>
      </c>
      <c r="W18" s="18">
        <v>46.8</v>
      </c>
      <c r="X18" s="18">
        <v>95</v>
      </c>
      <c r="Y18" s="18">
        <v>46.8</v>
      </c>
      <c r="Z18" s="17">
        <v>95</v>
      </c>
      <c r="AA18" s="24">
        <f t="shared" si="16"/>
        <v>1</v>
      </c>
      <c r="AB18" s="24">
        <f t="shared" si="16"/>
        <v>1</v>
      </c>
      <c r="AC18" s="24">
        <f t="shared" si="17"/>
        <v>9</v>
      </c>
      <c r="AD18" s="24">
        <f t="shared" si="7"/>
        <v>100</v>
      </c>
    </row>
    <row r="19" spans="1:30" s="42" customFormat="1" ht="30" customHeight="1" x14ac:dyDescent="0.25">
      <c r="A19" s="39" t="s">
        <v>15</v>
      </c>
      <c r="B19" s="40">
        <v>4</v>
      </c>
      <c r="C19" s="41" t="s">
        <v>10</v>
      </c>
      <c r="D19" s="23" t="s">
        <v>222</v>
      </c>
      <c r="E19" s="24">
        <f t="shared" si="3"/>
        <v>2</v>
      </c>
      <c r="F19" s="18">
        <v>93</v>
      </c>
      <c r="G19" s="18">
        <v>1849</v>
      </c>
      <c r="H19" s="18">
        <v>1626</v>
      </c>
      <c r="I19" s="18">
        <v>80</v>
      </c>
      <c r="J19" s="18">
        <v>143</v>
      </c>
      <c r="K19" s="18">
        <v>0</v>
      </c>
      <c r="L19" s="18">
        <v>93</v>
      </c>
      <c r="M19" s="17">
        <v>1849</v>
      </c>
      <c r="N19" s="24">
        <f t="shared" si="12"/>
        <v>1</v>
      </c>
      <c r="O19" s="24">
        <f t="shared" si="13"/>
        <v>1</v>
      </c>
      <c r="P19" s="24">
        <f t="shared" si="14"/>
        <v>1</v>
      </c>
      <c r="Q19" s="18">
        <v>61</v>
      </c>
      <c r="R19" s="18">
        <v>7</v>
      </c>
      <c r="S19" s="18">
        <v>61</v>
      </c>
      <c r="T19" s="18">
        <v>7</v>
      </c>
      <c r="U19" s="24">
        <f t="shared" si="15"/>
        <v>1</v>
      </c>
      <c r="V19" s="24">
        <f t="shared" si="15"/>
        <v>1</v>
      </c>
      <c r="W19" s="22">
        <v>31.6</v>
      </c>
      <c r="X19" s="20">
        <v>93</v>
      </c>
      <c r="Y19" s="20">
        <v>31.6</v>
      </c>
      <c r="Z19" s="17">
        <v>93</v>
      </c>
      <c r="AA19" s="24">
        <f t="shared" si="16"/>
        <v>1</v>
      </c>
      <c r="AB19" s="24">
        <f t="shared" si="16"/>
        <v>1</v>
      </c>
      <c r="AC19" s="24">
        <f t="shared" si="17"/>
        <v>9</v>
      </c>
      <c r="AD19" s="24">
        <f t="shared" si="7"/>
        <v>100</v>
      </c>
    </row>
    <row r="20" spans="1:30" s="42" customFormat="1" ht="30" customHeight="1" x14ac:dyDescent="0.25">
      <c r="A20" s="39" t="s">
        <v>15</v>
      </c>
      <c r="B20" s="40">
        <v>5</v>
      </c>
      <c r="C20" s="41" t="s">
        <v>11</v>
      </c>
      <c r="D20" s="23" t="s">
        <v>222</v>
      </c>
      <c r="E20" s="24">
        <f t="shared" si="3"/>
        <v>2</v>
      </c>
      <c r="F20" s="19">
        <v>380</v>
      </c>
      <c r="G20" s="19">
        <v>2682</v>
      </c>
      <c r="H20" s="19">
        <v>1160</v>
      </c>
      <c r="I20" s="19">
        <v>1512</v>
      </c>
      <c r="J20" s="19">
        <v>10</v>
      </c>
      <c r="K20" s="19"/>
      <c r="L20" s="22">
        <v>380</v>
      </c>
      <c r="M20" s="17">
        <v>2682</v>
      </c>
      <c r="N20" s="24">
        <f t="shared" si="12"/>
        <v>1</v>
      </c>
      <c r="O20" s="24">
        <f t="shared" si="13"/>
        <v>1</v>
      </c>
      <c r="P20" s="24">
        <f t="shared" si="14"/>
        <v>1</v>
      </c>
      <c r="Q20" s="19">
        <v>112</v>
      </c>
      <c r="R20" s="18">
        <v>7</v>
      </c>
      <c r="S20" s="18">
        <v>112</v>
      </c>
      <c r="T20" s="18">
        <v>7</v>
      </c>
      <c r="U20" s="24">
        <f t="shared" si="15"/>
        <v>1</v>
      </c>
      <c r="V20" s="24">
        <f t="shared" si="15"/>
        <v>1</v>
      </c>
      <c r="W20" s="19">
        <v>77.2</v>
      </c>
      <c r="X20" s="18">
        <v>510</v>
      </c>
      <c r="Y20" s="18">
        <v>77.2</v>
      </c>
      <c r="Z20" s="17">
        <v>510</v>
      </c>
      <c r="AA20" s="24">
        <f t="shared" si="16"/>
        <v>1</v>
      </c>
      <c r="AB20" s="24">
        <f t="shared" si="16"/>
        <v>1</v>
      </c>
      <c r="AC20" s="24">
        <f t="shared" si="17"/>
        <v>9</v>
      </c>
      <c r="AD20" s="24">
        <f t="shared" si="7"/>
        <v>100</v>
      </c>
    </row>
    <row r="21" spans="1:30" s="42" customFormat="1" ht="30" customHeight="1" x14ac:dyDescent="0.25">
      <c r="A21" s="39" t="s">
        <v>15</v>
      </c>
      <c r="B21" s="40">
        <v>6</v>
      </c>
      <c r="C21" s="41" t="s">
        <v>12</v>
      </c>
      <c r="D21" s="23" t="s">
        <v>222</v>
      </c>
      <c r="E21" s="24">
        <f t="shared" si="3"/>
        <v>2</v>
      </c>
      <c r="F21" s="19">
        <v>402</v>
      </c>
      <c r="G21" s="19">
        <v>2000</v>
      </c>
      <c r="H21" s="19">
        <v>1047</v>
      </c>
      <c r="I21" s="19">
        <v>723</v>
      </c>
      <c r="J21" s="19"/>
      <c r="K21" s="19">
        <v>230</v>
      </c>
      <c r="L21" s="19">
        <v>402</v>
      </c>
      <c r="M21" s="17">
        <v>2000</v>
      </c>
      <c r="N21" s="24">
        <f t="shared" si="12"/>
        <v>1</v>
      </c>
      <c r="O21" s="24">
        <f t="shared" si="13"/>
        <v>1</v>
      </c>
      <c r="P21" s="24">
        <f t="shared" si="14"/>
        <v>1</v>
      </c>
      <c r="Q21" s="19">
        <v>94</v>
      </c>
      <c r="R21" s="18">
        <v>8</v>
      </c>
      <c r="S21" s="18">
        <v>94</v>
      </c>
      <c r="T21" s="18">
        <v>8</v>
      </c>
      <c r="U21" s="24">
        <f t="shared" si="15"/>
        <v>1</v>
      </c>
      <c r="V21" s="24">
        <f t="shared" si="15"/>
        <v>1</v>
      </c>
      <c r="W21" s="18">
        <v>40.4</v>
      </c>
      <c r="X21" s="18">
        <v>414</v>
      </c>
      <c r="Y21" s="18">
        <v>40.4</v>
      </c>
      <c r="Z21" s="17">
        <v>414</v>
      </c>
      <c r="AA21" s="24">
        <f t="shared" si="16"/>
        <v>1</v>
      </c>
      <c r="AB21" s="24">
        <f t="shared" si="16"/>
        <v>1</v>
      </c>
      <c r="AC21" s="24">
        <f t="shared" si="17"/>
        <v>9</v>
      </c>
      <c r="AD21" s="24">
        <f t="shared" si="7"/>
        <v>100</v>
      </c>
    </row>
    <row r="22" spans="1:30" s="42" customFormat="1" ht="30" customHeight="1" x14ac:dyDescent="0.25">
      <c r="A22" s="39" t="s">
        <v>15</v>
      </c>
      <c r="B22" s="40">
        <v>7</v>
      </c>
      <c r="C22" s="41" t="s">
        <v>13</v>
      </c>
      <c r="D22" s="23" t="s">
        <v>222</v>
      </c>
      <c r="E22" s="24">
        <f t="shared" si="3"/>
        <v>2</v>
      </c>
      <c r="F22" s="18">
        <v>34</v>
      </c>
      <c r="G22" s="18">
        <v>836</v>
      </c>
      <c r="H22" s="18">
        <v>531</v>
      </c>
      <c r="I22" s="18">
        <v>37</v>
      </c>
      <c r="J22" s="18">
        <v>268</v>
      </c>
      <c r="K22" s="18"/>
      <c r="L22" s="18">
        <v>34</v>
      </c>
      <c r="M22" s="17">
        <v>836</v>
      </c>
      <c r="N22" s="24">
        <f t="shared" si="12"/>
        <v>1</v>
      </c>
      <c r="O22" s="24">
        <f t="shared" si="13"/>
        <v>1</v>
      </c>
      <c r="P22" s="24">
        <f t="shared" si="14"/>
        <v>1</v>
      </c>
      <c r="Q22" s="18">
        <v>10</v>
      </c>
      <c r="R22" s="18">
        <v>7</v>
      </c>
      <c r="S22" s="18">
        <v>10</v>
      </c>
      <c r="T22" s="18">
        <v>7</v>
      </c>
      <c r="U22" s="24">
        <f t="shared" si="15"/>
        <v>1</v>
      </c>
      <c r="V22" s="24">
        <f t="shared" si="15"/>
        <v>1</v>
      </c>
      <c r="W22" s="18">
        <v>21.3</v>
      </c>
      <c r="X22" s="18">
        <v>34</v>
      </c>
      <c r="Y22" s="18">
        <v>21.3</v>
      </c>
      <c r="Z22" s="17">
        <v>34</v>
      </c>
      <c r="AA22" s="24">
        <f t="shared" si="16"/>
        <v>1</v>
      </c>
      <c r="AB22" s="24">
        <f t="shared" si="16"/>
        <v>1</v>
      </c>
      <c r="AC22" s="24">
        <f t="shared" si="17"/>
        <v>9</v>
      </c>
      <c r="AD22" s="24">
        <f t="shared" si="7"/>
        <v>100</v>
      </c>
    </row>
    <row r="23" spans="1:30" s="42" customFormat="1" ht="16.5" customHeight="1" x14ac:dyDescent="0.25">
      <c r="A23" s="43" t="s">
        <v>15</v>
      </c>
      <c r="B23" s="44"/>
      <c r="C23" s="5" t="s">
        <v>40</v>
      </c>
      <c r="D23" s="21">
        <f>SUM(D16:D22)</f>
        <v>0</v>
      </c>
      <c r="E23" s="21">
        <f>AVERAGE(E16:E22)</f>
        <v>2</v>
      </c>
      <c r="F23" s="21">
        <f>SUM(F16:F22)</f>
        <v>2127</v>
      </c>
      <c r="G23" s="21">
        <f>SUM(G16:G22)</f>
        <v>23324</v>
      </c>
      <c r="H23" s="21">
        <f t="shared" ref="H23:K23" si="18">SUM(H16:H22)</f>
        <v>9649</v>
      </c>
      <c r="I23" s="21">
        <f t="shared" si="18"/>
        <v>4119</v>
      </c>
      <c r="J23" s="21">
        <f t="shared" si="18"/>
        <v>6471</v>
      </c>
      <c r="K23" s="21">
        <f t="shared" si="18"/>
        <v>3085</v>
      </c>
      <c r="L23" s="21">
        <f>SUM(L16:L22)</f>
        <v>2127</v>
      </c>
      <c r="M23" s="21">
        <f>SUM(M16:M22)</f>
        <v>23324</v>
      </c>
      <c r="N23" s="21">
        <f>AVERAGE(N16:N22)</f>
        <v>1</v>
      </c>
      <c r="O23" s="21">
        <f t="shared" ref="O23:P23" si="19">AVERAGE(O16:O22)</f>
        <v>1</v>
      </c>
      <c r="P23" s="21">
        <f t="shared" si="19"/>
        <v>1</v>
      </c>
      <c r="Q23" s="21">
        <f>SUM(Q16:Q22)</f>
        <v>644</v>
      </c>
      <c r="R23" s="21">
        <f>SUM(R16:R22)</f>
        <v>52</v>
      </c>
      <c r="S23" s="21">
        <f>SUM(S16:S22)</f>
        <v>644</v>
      </c>
      <c r="T23" s="21">
        <f t="shared" ref="T23" si="20">SUM(T16:T22)</f>
        <v>52</v>
      </c>
      <c r="U23" s="21">
        <f>AVERAGE(U8:U22)</f>
        <v>1</v>
      </c>
      <c r="V23" s="21">
        <f>AVERAGE(V8:V22)</f>
        <v>0.92380952380952386</v>
      </c>
      <c r="W23" s="21">
        <f t="shared" ref="W23:Z23" si="21">SUM(W16:W22)</f>
        <v>371.6</v>
      </c>
      <c r="X23" s="21">
        <f t="shared" si="21"/>
        <v>2322</v>
      </c>
      <c r="Y23" s="37">
        <f t="shared" si="21"/>
        <v>371.6</v>
      </c>
      <c r="Z23" s="21">
        <f t="shared" si="21"/>
        <v>2322</v>
      </c>
      <c r="AA23" s="21">
        <f>AVERAGE(AA16:AA22)</f>
        <v>1</v>
      </c>
      <c r="AB23" s="21">
        <f>AVERAGE(AB16:AB22)</f>
        <v>1</v>
      </c>
      <c r="AC23" s="21">
        <f>AVERAGE(AC17:AC22)</f>
        <v>9</v>
      </c>
      <c r="AD23" s="21">
        <f>AVERAGE(AD16:AD22)</f>
        <v>100</v>
      </c>
    </row>
    <row r="24" spans="1:30" s="42" customFormat="1" ht="30" customHeight="1" x14ac:dyDescent="0.25">
      <c r="A24" s="39" t="s">
        <v>16</v>
      </c>
      <c r="B24" s="40">
        <v>1</v>
      </c>
      <c r="C24" s="41" t="s">
        <v>145</v>
      </c>
      <c r="D24" s="23" t="s">
        <v>222</v>
      </c>
      <c r="E24" s="24">
        <f t="shared" si="3"/>
        <v>2</v>
      </c>
      <c r="F24" s="19">
        <v>845</v>
      </c>
      <c r="G24" s="19">
        <v>11352</v>
      </c>
      <c r="H24" s="19">
        <v>3237</v>
      </c>
      <c r="I24" s="19">
        <v>1334</v>
      </c>
      <c r="J24" s="19">
        <v>2401</v>
      </c>
      <c r="K24" s="19">
        <v>4380</v>
      </c>
      <c r="L24" s="22">
        <v>845</v>
      </c>
      <c r="M24" s="17">
        <v>11352</v>
      </c>
      <c r="N24" s="24">
        <f t="shared" ref="N24:N32" si="22">IF(G24=(H24+I24+J24+K24),1,0)</f>
        <v>1</v>
      </c>
      <c r="O24" s="24">
        <f t="shared" ref="O24:O32" si="23">IF(G24=M24,1,0)</f>
        <v>1</v>
      </c>
      <c r="P24" s="24">
        <f t="shared" ref="P24:P32" si="24">IF(F24=L24,1,0)</f>
        <v>1</v>
      </c>
      <c r="Q24" s="19">
        <v>277</v>
      </c>
      <c r="R24" s="19">
        <v>7</v>
      </c>
      <c r="S24" s="18">
        <v>277</v>
      </c>
      <c r="T24" s="18">
        <v>7</v>
      </c>
      <c r="U24" s="24">
        <f t="shared" ref="U24:V32" si="25">IF(Q24=S24,1,0)</f>
        <v>1</v>
      </c>
      <c r="V24" s="24">
        <f t="shared" si="25"/>
        <v>1</v>
      </c>
      <c r="W24" s="19">
        <v>103.1</v>
      </c>
      <c r="X24" s="19">
        <v>885</v>
      </c>
      <c r="Y24" s="19">
        <v>103.1</v>
      </c>
      <c r="Z24" s="19">
        <v>885</v>
      </c>
      <c r="AA24" s="24">
        <f t="shared" ref="AA24:AB32" si="26">IF(W24=Y24,1,0)</f>
        <v>1</v>
      </c>
      <c r="AB24" s="24">
        <f t="shared" si="26"/>
        <v>1</v>
      </c>
      <c r="AC24" s="24">
        <f t="shared" ref="AC24:AC32" si="27">E24+N24+O24+P24+U24+V24+AA24+AB24</f>
        <v>9</v>
      </c>
      <c r="AD24" s="24">
        <f t="shared" si="7"/>
        <v>100</v>
      </c>
    </row>
    <row r="25" spans="1:30" s="42" customFormat="1" ht="30" customHeight="1" x14ac:dyDescent="0.25">
      <c r="A25" s="39" t="s">
        <v>16</v>
      </c>
      <c r="B25" s="40">
        <v>2</v>
      </c>
      <c r="C25" s="41" t="s">
        <v>146</v>
      </c>
      <c r="D25" s="23" t="s">
        <v>222</v>
      </c>
      <c r="E25" s="24">
        <f t="shared" si="3"/>
        <v>2</v>
      </c>
      <c r="F25" s="19">
        <v>648</v>
      </c>
      <c r="G25" s="19">
        <v>3814</v>
      </c>
      <c r="H25" s="19">
        <v>1690</v>
      </c>
      <c r="I25" s="19">
        <v>636</v>
      </c>
      <c r="J25" s="19">
        <v>1315</v>
      </c>
      <c r="K25" s="19">
        <v>173</v>
      </c>
      <c r="L25" s="19">
        <v>648</v>
      </c>
      <c r="M25" s="17">
        <v>3814</v>
      </c>
      <c r="N25" s="24">
        <f t="shared" si="22"/>
        <v>1</v>
      </c>
      <c r="O25" s="24">
        <f t="shared" si="23"/>
        <v>1</v>
      </c>
      <c r="P25" s="24">
        <f t="shared" si="24"/>
        <v>1</v>
      </c>
      <c r="Q25" s="19">
        <v>189</v>
      </c>
      <c r="R25" s="18">
        <v>8</v>
      </c>
      <c r="S25" s="18">
        <v>189</v>
      </c>
      <c r="T25" s="18">
        <v>8</v>
      </c>
      <c r="U25" s="24">
        <f t="shared" si="25"/>
        <v>1</v>
      </c>
      <c r="V25" s="24">
        <f t="shared" si="25"/>
        <v>1</v>
      </c>
      <c r="W25" s="19">
        <v>84.8</v>
      </c>
      <c r="X25" s="19">
        <v>760</v>
      </c>
      <c r="Y25" s="19">
        <v>84.8</v>
      </c>
      <c r="Z25" s="19">
        <v>760</v>
      </c>
      <c r="AA25" s="24">
        <f t="shared" si="26"/>
        <v>1</v>
      </c>
      <c r="AB25" s="24">
        <f t="shared" si="26"/>
        <v>1</v>
      </c>
      <c r="AC25" s="24">
        <f t="shared" si="27"/>
        <v>9</v>
      </c>
      <c r="AD25" s="24">
        <f t="shared" si="7"/>
        <v>100</v>
      </c>
    </row>
    <row r="26" spans="1:30" s="42" customFormat="1" ht="30" customHeight="1" x14ac:dyDescent="0.25">
      <c r="A26" s="39" t="s">
        <v>16</v>
      </c>
      <c r="B26" s="40">
        <v>3</v>
      </c>
      <c r="C26" s="41" t="s">
        <v>147</v>
      </c>
      <c r="D26" s="23" t="s">
        <v>222</v>
      </c>
      <c r="E26" s="24">
        <f t="shared" si="3"/>
        <v>2</v>
      </c>
      <c r="F26" s="19">
        <v>381</v>
      </c>
      <c r="G26" s="19">
        <v>4359</v>
      </c>
      <c r="H26" s="19">
        <v>2049</v>
      </c>
      <c r="I26" s="19">
        <v>316</v>
      </c>
      <c r="J26" s="19">
        <v>381</v>
      </c>
      <c r="K26" s="19">
        <v>1613</v>
      </c>
      <c r="L26" s="22">
        <v>381</v>
      </c>
      <c r="M26" s="17">
        <v>4359</v>
      </c>
      <c r="N26" s="24">
        <f t="shared" si="22"/>
        <v>1</v>
      </c>
      <c r="O26" s="24">
        <f t="shared" si="23"/>
        <v>1</v>
      </c>
      <c r="P26" s="24">
        <f t="shared" si="24"/>
        <v>1</v>
      </c>
      <c r="Q26" s="19">
        <v>135</v>
      </c>
      <c r="R26" s="18">
        <v>7</v>
      </c>
      <c r="S26" s="18">
        <v>135</v>
      </c>
      <c r="T26" s="18">
        <v>7</v>
      </c>
      <c r="U26" s="24">
        <f t="shared" si="25"/>
        <v>1</v>
      </c>
      <c r="V26" s="24">
        <f t="shared" si="25"/>
        <v>1</v>
      </c>
      <c r="W26" s="19">
        <v>68.7</v>
      </c>
      <c r="X26" s="19">
        <v>387</v>
      </c>
      <c r="Y26" s="19">
        <v>68.7</v>
      </c>
      <c r="Z26" s="19">
        <v>387</v>
      </c>
      <c r="AA26" s="24">
        <f t="shared" si="26"/>
        <v>1</v>
      </c>
      <c r="AB26" s="24">
        <f t="shared" si="26"/>
        <v>1</v>
      </c>
      <c r="AC26" s="24">
        <f t="shared" si="27"/>
        <v>9</v>
      </c>
      <c r="AD26" s="24">
        <f t="shared" si="7"/>
        <v>100</v>
      </c>
    </row>
    <row r="27" spans="1:30" s="42" customFormat="1" ht="30" customHeight="1" x14ac:dyDescent="0.25">
      <c r="A27" s="39" t="s">
        <v>16</v>
      </c>
      <c r="B27" s="40">
        <v>4</v>
      </c>
      <c r="C27" s="41" t="s">
        <v>148</v>
      </c>
      <c r="D27" s="23" t="s">
        <v>222</v>
      </c>
      <c r="E27" s="24">
        <f t="shared" si="3"/>
        <v>2</v>
      </c>
      <c r="F27" s="19">
        <v>66</v>
      </c>
      <c r="G27" s="19">
        <v>1384</v>
      </c>
      <c r="H27" s="19">
        <v>554</v>
      </c>
      <c r="I27" s="19">
        <v>233</v>
      </c>
      <c r="J27" s="19">
        <v>155</v>
      </c>
      <c r="K27" s="19">
        <v>442</v>
      </c>
      <c r="L27" s="19">
        <v>66</v>
      </c>
      <c r="M27" s="17">
        <v>1384</v>
      </c>
      <c r="N27" s="24">
        <f t="shared" si="22"/>
        <v>1</v>
      </c>
      <c r="O27" s="24">
        <f t="shared" si="23"/>
        <v>1</v>
      </c>
      <c r="P27" s="24">
        <f t="shared" si="24"/>
        <v>1</v>
      </c>
      <c r="Q27" s="19">
        <v>45</v>
      </c>
      <c r="R27" s="18">
        <v>7</v>
      </c>
      <c r="S27" s="18">
        <v>45</v>
      </c>
      <c r="T27" s="18">
        <v>7</v>
      </c>
      <c r="U27" s="24">
        <f t="shared" si="25"/>
        <v>1</v>
      </c>
      <c r="V27" s="24">
        <f t="shared" si="25"/>
        <v>1</v>
      </c>
      <c r="W27" s="19">
        <v>36.4</v>
      </c>
      <c r="X27" s="19">
        <v>69</v>
      </c>
      <c r="Y27" s="19">
        <v>36.4</v>
      </c>
      <c r="Z27" s="19">
        <v>69</v>
      </c>
      <c r="AA27" s="24">
        <f t="shared" si="26"/>
        <v>1</v>
      </c>
      <c r="AB27" s="24">
        <f t="shared" si="26"/>
        <v>1</v>
      </c>
      <c r="AC27" s="24">
        <f t="shared" si="27"/>
        <v>9</v>
      </c>
      <c r="AD27" s="24">
        <f t="shared" si="7"/>
        <v>100</v>
      </c>
    </row>
    <row r="28" spans="1:30" s="42" customFormat="1" ht="30" customHeight="1" x14ac:dyDescent="0.25">
      <c r="A28" s="39" t="s">
        <v>16</v>
      </c>
      <c r="B28" s="40">
        <v>5</v>
      </c>
      <c r="C28" s="41" t="s">
        <v>149</v>
      </c>
      <c r="D28" s="23" t="s">
        <v>222</v>
      </c>
      <c r="E28" s="24">
        <f t="shared" si="3"/>
        <v>2</v>
      </c>
      <c r="F28" s="19">
        <v>90</v>
      </c>
      <c r="G28" s="19">
        <v>2277</v>
      </c>
      <c r="H28" s="19">
        <v>974</v>
      </c>
      <c r="I28" s="19">
        <v>416</v>
      </c>
      <c r="J28" s="19">
        <v>457</v>
      </c>
      <c r="K28" s="19">
        <v>430</v>
      </c>
      <c r="L28" s="19">
        <v>90</v>
      </c>
      <c r="M28" s="17">
        <v>2277</v>
      </c>
      <c r="N28" s="24">
        <f t="shared" si="22"/>
        <v>1</v>
      </c>
      <c r="O28" s="24">
        <f t="shared" si="23"/>
        <v>1</v>
      </c>
      <c r="P28" s="24">
        <f t="shared" si="24"/>
        <v>1</v>
      </c>
      <c r="Q28" s="19">
        <v>58</v>
      </c>
      <c r="R28" s="19">
        <v>7</v>
      </c>
      <c r="S28" s="18">
        <v>58</v>
      </c>
      <c r="T28" s="18">
        <v>7</v>
      </c>
      <c r="U28" s="24">
        <f t="shared" si="25"/>
        <v>1</v>
      </c>
      <c r="V28" s="24">
        <f t="shared" si="25"/>
        <v>1</v>
      </c>
      <c r="W28" s="19">
        <v>33.799999999999997</v>
      </c>
      <c r="X28" s="19">
        <v>90</v>
      </c>
      <c r="Y28" s="19">
        <v>33.799999999999997</v>
      </c>
      <c r="Z28" s="19">
        <v>90</v>
      </c>
      <c r="AA28" s="24">
        <f t="shared" si="26"/>
        <v>1</v>
      </c>
      <c r="AB28" s="24">
        <f t="shared" si="26"/>
        <v>1</v>
      </c>
      <c r="AC28" s="24">
        <f t="shared" si="27"/>
        <v>9</v>
      </c>
      <c r="AD28" s="24">
        <f t="shared" si="7"/>
        <v>100</v>
      </c>
    </row>
    <row r="29" spans="1:30" s="42" customFormat="1" ht="30" customHeight="1" x14ac:dyDescent="0.25">
      <c r="A29" s="39" t="s">
        <v>16</v>
      </c>
      <c r="B29" s="40">
        <v>6</v>
      </c>
      <c r="C29" s="41" t="s">
        <v>150</v>
      </c>
      <c r="D29" s="23" t="s">
        <v>222</v>
      </c>
      <c r="E29" s="24">
        <f t="shared" si="3"/>
        <v>2</v>
      </c>
      <c r="F29" s="19">
        <v>42</v>
      </c>
      <c r="G29" s="19">
        <v>1459</v>
      </c>
      <c r="H29" s="19">
        <v>693</v>
      </c>
      <c r="I29" s="19">
        <v>163</v>
      </c>
      <c r="J29" s="19">
        <v>486</v>
      </c>
      <c r="K29" s="19">
        <v>117</v>
      </c>
      <c r="L29" s="19">
        <v>41</v>
      </c>
      <c r="M29" s="17">
        <v>1459</v>
      </c>
      <c r="N29" s="24">
        <f t="shared" si="22"/>
        <v>1</v>
      </c>
      <c r="O29" s="24">
        <f t="shared" si="23"/>
        <v>1</v>
      </c>
      <c r="P29" s="24">
        <f t="shared" si="24"/>
        <v>0</v>
      </c>
      <c r="Q29" s="19">
        <v>68</v>
      </c>
      <c r="R29" s="19">
        <v>6</v>
      </c>
      <c r="S29" s="18">
        <v>68</v>
      </c>
      <c r="T29" s="18">
        <v>6</v>
      </c>
      <c r="U29" s="24">
        <f t="shared" si="25"/>
        <v>1</v>
      </c>
      <c r="V29" s="24">
        <f t="shared" si="25"/>
        <v>1</v>
      </c>
      <c r="W29" s="19">
        <v>27.3</v>
      </c>
      <c r="X29" s="19">
        <v>42</v>
      </c>
      <c r="Y29" s="19">
        <v>27.3</v>
      </c>
      <c r="Z29" s="19">
        <v>41</v>
      </c>
      <c r="AA29" s="24">
        <f t="shared" si="26"/>
        <v>1</v>
      </c>
      <c r="AB29" s="24">
        <f t="shared" si="26"/>
        <v>0</v>
      </c>
      <c r="AC29" s="24">
        <f t="shared" si="27"/>
        <v>7</v>
      </c>
      <c r="AD29" s="24">
        <f t="shared" si="7"/>
        <v>77.777777777777771</v>
      </c>
    </row>
    <row r="30" spans="1:30" s="42" customFormat="1" ht="30" customHeight="1" x14ac:dyDescent="0.25">
      <c r="A30" s="39" t="s">
        <v>16</v>
      </c>
      <c r="B30" s="40">
        <v>7</v>
      </c>
      <c r="C30" s="41" t="s">
        <v>151</v>
      </c>
      <c r="D30" s="23" t="s">
        <v>222</v>
      </c>
      <c r="E30" s="24">
        <f t="shared" si="3"/>
        <v>2</v>
      </c>
      <c r="F30" s="19">
        <v>403</v>
      </c>
      <c r="G30" s="19">
        <v>2959</v>
      </c>
      <c r="H30" s="19">
        <v>1050</v>
      </c>
      <c r="I30" s="19">
        <v>194</v>
      </c>
      <c r="J30" s="19">
        <v>268</v>
      </c>
      <c r="K30" s="19">
        <v>1447</v>
      </c>
      <c r="L30" s="19">
        <v>403</v>
      </c>
      <c r="M30" s="17">
        <v>2959</v>
      </c>
      <c r="N30" s="24">
        <f t="shared" si="22"/>
        <v>1</v>
      </c>
      <c r="O30" s="24">
        <f t="shared" si="23"/>
        <v>1</v>
      </c>
      <c r="P30" s="24">
        <f t="shared" si="24"/>
        <v>1</v>
      </c>
      <c r="Q30" s="19">
        <v>124</v>
      </c>
      <c r="R30" s="18">
        <v>7</v>
      </c>
      <c r="S30" s="18">
        <v>124</v>
      </c>
      <c r="T30" s="18">
        <v>7</v>
      </c>
      <c r="U30" s="24">
        <f t="shared" si="25"/>
        <v>1</v>
      </c>
      <c r="V30" s="24">
        <f t="shared" si="25"/>
        <v>1</v>
      </c>
      <c r="W30" s="19">
        <v>54.7</v>
      </c>
      <c r="X30" s="19">
        <v>429</v>
      </c>
      <c r="Y30" s="19">
        <v>54.7</v>
      </c>
      <c r="Z30" s="19">
        <v>429</v>
      </c>
      <c r="AA30" s="24">
        <f t="shared" si="26"/>
        <v>1</v>
      </c>
      <c r="AB30" s="24">
        <f t="shared" si="26"/>
        <v>1</v>
      </c>
      <c r="AC30" s="24">
        <f t="shared" si="27"/>
        <v>9</v>
      </c>
      <c r="AD30" s="24">
        <f t="shared" si="7"/>
        <v>100</v>
      </c>
    </row>
    <row r="31" spans="1:30" s="42" customFormat="1" ht="30" customHeight="1" x14ac:dyDescent="0.25">
      <c r="A31" s="39" t="s">
        <v>16</v>
      </c>
      <c r="B31" s="40">
        <v>8</v>
      </c>
      <c r="C31" s="41" t="s">
        <v>152</v>
      </c>
      <c r="D31" s="23" t="s">
        <v>222</v>
      </c>
      <c r="E31" s="24">
        <f t="shared" si="3"/>
        <v>2</v>
      </c>
      <c r="F31" s="19">
        <v>237</v>
      </c>
      <c r="G31" s="19">
        <v>2466</v>
      </c>
      <c r="H31" s="19">
        <v>933</v>
      </c>
      <c r="I31" s="19">
        <v>263</v>
      </c>
      <c r="J31" s="19">
        <v>1270</v>
      </c>
      <c r="K31" s="19"/>
      <c r="L31" s="19">
        <v>237</v>
      </c>
      <c r="M31" s="17">
        <v>2466</v>
      </c>
      <c r="N31" s="24">
        <f t="shared" si="22"/>
        <v>1</v>
      </c>
      <c r="O31" s="24">
        <f t="shared" si="23"/>
        <v>1</v>
      </c>
      <c r="P31" s="24">
        <f t="shared" si="24"/>
        <v>1</v>
      </c>
      <c r="Q31" s="19">
        <v>117</v>
      </c>
      <c r="R31" s="18">
        <v>6</v>
      </c>
      <c r="S31" s="18">
        <v>117</v>
      </c>
      <c r="T31" s="18">
        <v>6</v>
      </c>
      <c r="U31" s="24">
        <f t="shared" si="25"/>
        <v>1</v>
      </c>
      <c r="V31" s="24">
        <f t="shared" si="25"/>
        <v>1</v>
      </c>
      <c r="W31" s="19">
        <v>41.1</v>
      </c>
      <c r="X31" s="19">
        <v>237</v>
      </c>
      <c r="Y31" s="19">
        <v>41.1</v>
      </c>
      <c r="Z31" s="19">
        <v>237</v>
      </c>
      <c r="AA31" s="24">
        <f t="shared" si="26"/>
        <v>1</v>
      </c>
      <c r="AB31" s="24">
        <f t="shared" si="26"/>
        <v>1</v>
      </c>
      <c r="AC31" s="24">
        <f t="shared" si="27"/>
        <v>9</v>
      </c>
      <c r="AD31" s="24">
        <f t="shared" si="7"/>
        <v>100</v>
      </c>
    </row>
    <row r="32" spans="1:30" s="42" customFormat="1" ht="30" customHeight="1" x14ac:dyDescent="0.25">
      <c r="A32" s="39" t="s">
        <v>16</v>
      </c>
      <c r="B32" s="40">
        <v>9</v>
      </c>
      <c r="C32" s="41" t="s">
        <v>153</v>
      </c>
      <c r="D32" s="23" t="s">
        <v>222</v>
      </c>
      <c r="E32" s="24">
        <f t="shared" si="3"/>
        <v>2</v>
      </c>
      <c r="F32" s="19">
        <v>125</v>
      </c>
      <c r="G32" s="19">
        <v>7417</v>
      </c>
      <c r="H32" s="19">
        <v>1996</v>
      </c>
      <c r="I32" s="19">
        <v>624</v>
      </c>
      <c r="J32" s="19">
        <v>3110</v>
      </c>
      <c r="K32" s="19">
        <v>1687</v>
      </c>
      <c r="L32" s="19">
        <v>125</v>
      </c>
      <c r="M32" s="17">
        <v>7417</v>
      </c>
      <c r="N32" s="24">
        <f t="shared" si="22"/>
        <v>1</v>
      </c>
      <c r="O32" s="24">
        <f t="shared" si="23"/>
        <v>1</v>
      </c>
      <c r="P32" s="24">
        <f t="shared" si="24"/>
        <v>1</v>
      </c>
      <c r="Q32" s="19">
        <v>91</v>
      </c>
      <c r="R32" s="18">
        <v>7</v>
      </c>
      <c r="S32" s="18">
        <v>91</v>
      </c>
      <c r="T32" s="18">
        <v>7</v>
      </c>
      <c r="U32" s="24">
        <f t="shared" si="25"/>
        <v>1</v>
      </c>
      <c r="V32" s="24">
        <f t="shared" si="25"/>
        <v>1</v>
      </c>
      <c r="W32" s="19">
        <v>36.9</v>
      </c>
      <c r="X32" s="19">
        <v>125</v>
      </c>
      <c r="Y32" s="19">
        <v>36.9</v>
      </c>
      <c r="Z32" s="19">
        <v>125</v>
      </c>
      <c r="AA32" s="24">
        <f t="shared" si="26"/>
        <v>1</v>
      </c>
      <c r="AB32" s="24">
        <f t="shared" si="26"/>
        <v>1</v>
      </c>
      <c r="AC32" s="24">
        <f t="shared" si="27"/>
        <v>9</v>
      </c>
      <c r="AD32" s="24">
        <f t="shared" si="7"/>
        <v>100</v>
      </c>
    </row>
    <row r="33" spans="1:30" s="42" customFormat="1" ht="16.5" customHeight="1" x14ac:dyDescent="0.25">
      <c r="A33" s="43" t="s">
        <v>16</v>
      </c>
      <c r="B33" s="44"/>
      <c r="C33" s="5" t="s">
        <v>40</v>
      </c>
      <c r="D33" s="21">
        <f>SUM(D24:D32)</f>
        <v>0</v>
      </c>
      <c r="E33" s="21">
        <f>AVERAGE(E24:E32)</f>
        <v>2</v>
      </c>
      <c r="F33" s="21">
        <f>SUM(F24:F32)</f>
        <v>2837</v>
      </c>
      <c r="G33" s="21">
        <f>SUM(G24:G32)</f>
        <v>37487</v>
      </c>
      <c r="H33" s="21">
        <f t="shared" ref="H33:K33" si="28">SUM(H24:H32)</f>
        <v>13176</v>
      </c>
      <c r="I33" s="21">
        <f t="shared" si="28"/>
        <v>4179</v>
      </c>
      <c r="J33" s="21">
        <f t="shared" si="28"/>
        <v>9843</v>
      </c>
      <c r="K33" s="21">
        <f t="shared" si="28"/>
        <v>10289</v>
      </c>
      <c r="L33" s="21">
        <f>SUM(L24:L32)</f>
        <v>2836</v>
      </c>
      <c r="M33" s="21">
        <f>SUM(M24:M32)</f>
        <v>37487</v>
      </c>
      <c r="N33" s="21">
        <f>AVERAGE(N24:N32)</f>
        <v>1</v>
      </c>
      <c r="O33" s="21">
        <f t="shared" ref="O33:P33" si="29">AVERAGE(O24:O32)</f>
        <v>1</v>
      </c>
      <c r="P33" s="21">
        <f t="shared" si="29"/>
        <v>0.88888888888888884</v>
      </c>
      <c r="Q33" s="21">
        <f>SUM(Q24:Q32)</f>
        <v>1104</v>
      </c>
      <c r="R33" s="21">
        <f t="shared" ref="R33:T33" si="30">SUM(R24:R32)</f>
        <v>62</v>
      </c>
      <c r="S33" s="21">
        <f t="shared" si="30"/>
        <v>1104</v>
      </c>
      <c r="T33" s="21">
        <f t="shared" si="30"/>
        <v>62</v>
      </c>
      <c r="U33" s="21">
        <f>AVERAGE(U24:U32)</f>
        <v>1</v>
      </c>
      <c r="V33" s="21">
        <f>AVERAGE(V24:V32)</f>
        <v>1</v>
      </c>
      <c r="W33" s="21">
        <f>SUM(W24:W32)</f>
        <v>486.79999999999995</v>
      </c>
      <c r="X33" s="21">
        <f t="shared" ref="X33:Z33" si="31">SUM(X24:X32)</f>
        <v>3024</v>
      </c>
      <c r="Y33" s="37">
        <f t="shared" si="31"/>
        <v>486.79999999999995</v>
      </c>
      <c r="Z33" s="21">
        <f t="shared" si="31"/>
        <v>3023</v>
      </c>
      <c r="AA33" s="21">
        <f>AVERAGE(AA24:AA32)</f>
        <v>1</v>
      </c>
      <c r="AB33" s="21">
        <f t="shared" ref="AB33:AC33" si="32">AVERAGE(AB24:AB32)</f>
        <v>0.88888888888888884</v>
      </c>
      <c r="AC33" s="21">
        <f t="shared" si="32"/>
        <v>8.7777777777777786</v>
      </c>
      <c r="AD33" s="21">
        <f>AVERAGE(AD24:AD32)</f>
        <v>97.530864197530875</v>
      </c>
    </row>
    <row r="34" spans="1:30" s="42" customFormat="1" ht="30" customHeight="1" x14ac:dyDescent="0.25">
      <c r="A34" s="39" t="s">
        <v>17</v>
      </c>
      <c r="B34" s="40">
        <v>1</v>
      </c>
      <c r="C34" s="41" t="s">
        <v>177</v>
      </c>
      <c r="D34" s="23" t="s">
        <v>222</v>
      </c>
      <c r="E34" s="24">
        <f t="shared" si="3"/>
        <v>2</v>
      </c>
      <c r="F34" s="19">
        <v>430</v>
      </c>
      <c r="G34" s="19">
        <v>3239</v>
      </c>
      <c r="H34" s="19">
        <v>1475</v>
      </c>
      <c r="I34" s="19">
        <v>760</v>
      </c>
      <c r="J34" s="19">
        <v>18</v>
      </c>
      <c r="K34" s="19">
        <v>986</v>
      </c>
      <c r="L34" s="19">
        <v>430</v>
      </c>
      <c r="M34" s="17">
        <v>3239</v>
      </c>
      <c r="N34" s="24">
        <f t="shared" ref="N34:N37" si="33">IF(G34=(H34+I34+J34+K34),1,0)</f>
        <v>1</v>
      </c>
      <c r="O34" s="24">
        <f t="shared" ref="O34:O37" si="34">IF(G34=M34,1,0)</f>
        <v>1</v>
      </c>
      <c r="P34" s="24">
        <f t="shared" ref="P34:P37" si="35">IF(F34=L34,1,0)</f>
        <v>1</v>
      </c>
      <c r="Q34" s="19">
        <v>138</v>
      </c>
      <c r="R34" s="18">
        <v>8</v>
      </c>
      <c r="S34" s="18">
        <v>138</v>
      </c>
      <c r="T34" s="18">
        <v>8</v>
      </c>
      <c r="U34" s="24">
        <f t="shared" ref="U34:V37" si="36">IF(Q34=S34,1,0)</f>
        <v>1</v>
      </c>
      <c r="V34" s="24">
        <f t="shared" si="36"/>
        <v>1</v>
      </c>
      <c r="W34" s="20">
        <v>76.400000000000006</v>
      </c>
      <c r="X34" s="20">
        <v>721</v>
      </c>
      <c r="Y34" s="20">
        <v>76.400000000000006</v>
      </c>
      <c r="Z34" s="18">
        <v>721</v>
      </c>
      <c r="AA34" s="24">
        <f t="shared" ref="AA34:AB37" si="37">IF(W34=Y34,1,0)</f>
        <v>1</v>
      </c>
      <c r="AB34" s="24">
        <f t="shared" si="37"/>
        <v>1</v>
      </c>
      <c r="AC34" s="24">
        <f t="shared" ref="AC34:AC37" si="38">E34+N34+O34+P34+U34+V34+AA34+AB34</f>
        <v>9</v>
      </c>
      <c r="AD34" s="24">
        <f t="shared" si="7"/>
        <v>100</v>
      </c>
    </row>
    <row r="35" spans="1:30" s="42" customFormat="1" ht="30" customHeight="1" x14ac:dyDescent="0.25">
      <c r="A35" s="39" t="s">
        <v>17</v>
      </c>
      <c r="B35" s="40">
        <v>2</v>
      </c>
      <c r="C35" s="41" t="s">
        <v>178</v>
      </c>
      <c r="D35" s="23" t="s">
        <v>222</v>
      </c>
      <c r="E35" s="24">
        <f t="shared" si="3"/>
        <v>2</v>
      </c>
      <c r="F35" s="19">
        <v>439</v>
      </c>
      <c r="G35" s="19">
        <v>5471</v>
      </c>
      <c r="H35" s="19">
        <v>1837</v>
      </c>
      <c r="I35" s="19">
        <v>533</v>
      </c>
      <c r="J35" s="19">
        <v>3101</v>
      </c>
      <c r="K35" s="19"/>
      <c r="L35" s="17">
        <v>439</v>
      </c>
      <c r="M35" s="17">
        <v>5471</v>
      </c>
      <c r="N35" s="24">
        <f t="shared" si="33"/>
        <v>1</v>
      </c>
      <c r="O35" s="24">
        <f t="shared" si="34"/>
        <v>1</v>
      </c>
      <c r="P35" s="24">
        <f t="shared" si="35"/>
        <v>1</v>
      </c>
      <c r="Q35" s="19">
        <v>154</v>
      </c>
      <c r="R35" s="18">
        <v>8</v>
      </c>
      <c r="S35" s="18">
        <v>154</v>
      </c>
      <c r="T35" s="18">
        <v>8</v>
      </c>
      <c r="U35" s="24">
        <f t="shared" si="36"/>
        <v>1</v>
      </c>
      <c r="V35" s="24">
        <f t="shared" si="36"/>
        <v>1</v>
      </c>
      <c r="W35" s="18">
        <v>85.2</v>
      </c>
      <c r="X35" s="18">
        <v>780</v>
      </c>
      <c r="Y35" s="18">
        <v>85.2</v>
      </c>
      <c r="Z35" s="18">
        <v>780</v>
      </c>
      <c r="AA35" s="24">
        <f t="shared" si="37"/>
        <v>1</v>
      </c>
      <c r="AB35" s="24">
        <f t="shared" si="37"/>
        <v>1</v>
      </c>
      <c r="AC35" s="24">
        <f t="shared" si="38"/>
        <v>9</v>
      </c>
      <c r="AD35" s="24">
        <f t="shared" si="7"/>
        <v>100</v>
      </c>
    </row>
    <row r="36" spans="1:30" s="42" customFormat="1" ht="30" customHeight="1" x14ac:dyDescent="0.25">
      <c r="A36" s="39" t="s">
        <v>17</v>
      </c>
      <c r="B36" s="40">
        <v>3</v>
      </c>
      <c r="C36" s="41" t="s">
        <v>189</v>
      </c>
      <c r="D36" s="23" t="s">
        <v>222</v>
      </c>
      <c r="E36" s="24">
        <f t="shared" si="3"/>
        <v>2</v>
      </c>
      <c r="F36" s="19">
        <v>326</v>
      </c>
      <c r="G36" s="19">
        <v>7584</v>
      </c>
      <c r="H36" s="19">
        <v>2340</v>
      </c>
      <c r="I36" s="19">
        <v>968</v>
      </c>
      <c r="J36" s="19">
        <v>4276</v>
      </c>
      <c r="K36" s="19"/>
      <c r="L36" s="19">
        <v>326</v>
      </c>
      <c r="M36" s="17">
        <v>7584</v>
      </c>
      <c r="N36" s="24">
        <f t="shared" si="33"/>
        <v>1</v>
      </c>
      <c r="O36" s="24">
        <f t="shared" si="34"/>
        <v>1</v>
      </c>
      <c r="P36" s="24">
        <f t="shared" si="35"/>
        <v>1</v>
      </c>
      <c r="Q36" s="19">
        <v>355</v>
      </c>
      <c r="R36" s="18">
        <v>8</v>
      </c>
      <c r="S36" s="18">
        <v>355</v>
      </c>
      <c r="T36" s="18">
        <v>8</v>
      </c>
      <c r="U36" s="24">
        <f t="shared" si="36"/>
        <v>1</v>
      </c>
      <c r="V36" s="24">
        <f t="shared" si="36"/>
        <v>1</v>
      </c>
      <c r="W36" s="18">
        <v>64</v>
      </c>
      <c r="X36" s="18">
        <v>359</v>
      </c>
      <c r="Y36" s="18">
        <v>64</v>
      </c>
      <c r="Z36" s="18">
        <v>359</v>
      </c>
      <c r="AA36" s="24">
        <f t="shared" si="37"/>
        <v>1</v>
      </c>
      <c r="AB36" s="24">
        <f t="shared" si="37"/>
        <v>1</v>
      </c>
      <c r="AC36" s="24">
        <f t="shared" si="38"/>
        <v>9</v>
      </c>
      <c r="AD36" s="24">
        <f t="shared" si="7"/>
        <v>100</v>
      </c>
    </row>
    <row r="37" spans="1:30" s="42" customFormat="1" ht="30" customHeight="1" x14ac:dyDescent="0.25">
      <c r="A37" s="39" t="s">
        <v>17</v>
      </c>
      <c r="B37" s="40">
        <v>4</v>
      </c>
      <c r="C37" s="41" t="s">
        <v>179</v>
      </c>
      <c r="D37" s="23" t="s">
        <v>222</v>
      </c>
      <c r="E37" s="24">
        <f t="shared" si="3"/>
        <v>2</v>
      </c>
      <c r="F37" s="19">
        <v>851</v>
      </c>
      <c r="G37" s="19">
        <v>4511</v>
      </c>
      <c r="H37" s="19">
        <v>1978</v>
      </c>
      <c r="I37" s="19">
        <v>560</v>
      </c>
      <c r="J37" s="19">
        <v>1973</v>
      </c>
      <c r="K37" s="19"/>
      <c r="L37" s="19">
        <v>851</v>
      </c>
      <c r="M37" s="17">
        <v>4511</v>
      </c>
      <c r="N37" s="24">
        <f t="shared" si="33"/>
        <v>1</v>
      </c>
      <c r="O37" s="24">
        <f t="shared" si="34"/>
        <v>1</v>
      </c>
      <c r="P37" s="24">
        <f t="shared" si="35"/>
        <v>1</v>
      </c>
      <c r="Q37" s="19">
        <v>185</v>
      </c>
      <c r="R37" s="18">
        <v>8</v>
      </c>
      <c r="S37" s="18">
        <v>185</v>
      </c>
      <c r="T37" s="18">
        <v>8</v>
      </c>
      <c r="U37" s="24">
        <f t="shared" si="36"/>
        <v>1</v>
      </c>
      <c r="V37" s="24">
        <f t="shared" si="36"/>
        <v>1</v>
      </c>
      <c r="W37" s="18">
        <v>96.8</v>
      </c>
      <c r="X37" s="18">
        <v>945</v>
      </c>
      <c r="Y37" s="18">
        <v>96.8</v>
      </c>
      <c r="Z37" s="18">
        <v>945</v>
      </c>
      <c r="AA37" s="24">
        <f t="shared" si="37"/>
        <v>1</v>
      </c>
      <c r="AB37" s="24">
        <f t="shared" si="37"/>
        <v>1</v>
      </c>
      <c r="AC37" s="24">
        <f t="shared" si="38"/>
        <v>9</v>
      </c>
      <c r="AD37" s="24">
        <f t="shared" si="7"/>
        <v>100</v>
      </c>
    </row>
    <row r="38" spans="1:30" s="42" customFormat="1" ht="30" customHeight="1" x14ac:dyDescent="0.25">
      <c r="A38" s="39" t="s">
        <v>17</v>
      </c>
      <c r="B38" s="40">
        <v>5</v>
      </c>
      <c r="C38" s="41" t="s">
        <v>180</v>
      </c>
      <c r="D38" s="23" t="s">
        <v>222</v>
      </c>
      <c r="E38" s="24">
        <f t="shared" ref="E38:E66" si="39">IF(D38="закрыта",2,0)</f>
        <v>2</v>
      </c>
      <c r="F38" s="19">
        <v>173</v>
      </c>
      <c r="G38" s="19">
        <v>845</v>
      </c>
      <c r="H38" s="19">
        <v>299</v>
      </c>
      <c r="I38" s="19">
        <v>35</v>
      </c>
      <c r="J38" s="19">
        <v>511</v>
      </c>
      <c r="K38" s="19"/>
      <c r="L38" s="19">
        <v>173</v>
      </c>
      <c r="M38" s="17">
        <v>845</v>
      </c>
      <c r="N38" s="24">
        <f t="shared" ref="N38:N45" si="40">IF(G38=(H38+I38+J38+K38),1,0)</f>
        <v>1</v>
      </c>
      <c r="O38" s="24">
        <f t="shared" ref="O38:O45" si="41">IF(G38=M38,1,0)</f>
        <v>1</v>
      </c>
      <c r="P38" s="24">
        <f t="shared" ref="P38:P45" si="42">IF(F38=L38,1,0)</f>
        <v>1</v>
      </c>
      <c r="Q38" s="19">
        <v>79</v>
      </c>
      <c r="R38" s="18">
        <v>8</v>
      </c>
      <c r="S38" s="18">
        <v>79</v>
      </c>
      <c r="T38" s="18">
        <v>8</v>
      </c>
      <c r="U38" s="24">
        <f t="shared" ref="U38:U45" si="43">IF(Q38=S38,1,0)</f>
        <v>1</v>
      </c>
      <c r="V38" s="24">
        <f t="shared" ref="V38:V45" si="44">IF(R38=T38,1,0)</f>
        <v>1</v>
      </c>
      <c r="W38" s="18">
        <v>33.5</v>
      </c>
      <c r="X38" s="18">
        <v>173</v>
      </c>
      <c r="Y38" s="18">
        <v>33.5</v>
      </c>
      <c r="Z38" s="18">
        <v>173</v>
      </c>
      <c r="AA38" s="24">
        <f t="shared" ref="AA38:AA45" si="45">IF(W38=Y38,1,0)</f>
        <v>1</v>
      </c>
      <c r="AB38" s="24">
        <f t="shared" ref="AB38:AB45" si="46">IF(X38=Z38,1,0)</f>
        <v>1</v>
      </c>
      <c r="AC38" s="24">
        <f t="shared" ref="AC38:AC45" si="47">E38+N38+O38+P38+U38+V38+AA38+AB38</f>
        <v>9</v>
      </c>
      <c r="AD38" s="24">
        <f t="shared" ref="AD38:AD66" si="48">AC38*100/$AC$8</f>
        <v>100</v>
      </c>
    </row>
    <row r="39" spans="1:30" s="42" customFormat="1" ht="30" customHeight="1" x14ac:dyDescent="0.25">
      <c r="A39" s="39" t="s">
        <v>17</v>
      </c>
      <c r="B39" s="40">
        <v>6</v>
      </c>
      <c r="C39" s="41" t="s">
        <v>181</v>
      </c>
      <c r="D39" s="23" t="s">
        <v>222</v>
      </c>
      <c r="E39" s="24">
        <f t="shared" si="39"/>
        <v>2</v>
      </c>
      <c r="F39" s="19">
        <v>551</v>
      </c>
      <c r="G39" s="19">
        <v>4352</v>
      </c>
      <c r="H39" s="19">
        <v>1424</v>
      </c>
      <c r="I39" s="19">
        <v>571</v>
      </c>
      <c r="J39" s="19">
        <v>2161</v>
      </c>
      <c r="K39" s="19">
        <v>196</v>
      </c>
      <c r="L39" s="19">
        <v>551</v>
      </c>
      <c r="M39" s="17">
        <v>4352</v>
      </c>
      <c r="N39" s="24">
        <f t="shared" si="40"/>
        <v>1</v>
      </c>
      <c r="O39" s="24">
        <f t="shared" si="41"/>
        <v>1</v>
      </c>
      <c r="P39" s="24">
        <f t="shared" si="42"/>
        <v>1</v>
      </c>
      <c r="Q39" s="19">
        <v>168</v>
      </c>
      <c r="R39" s="18">
        <v>8</v>
      </c>
      <c r="S39" s="18">
        <v>168</v>
      </c>
      <c r="T39" s="18">
        <v>8</v>
      </c>
      <c r="U39" s="24">
        <f t="shared" si="43"/>
        <v>1</v>
      </c>
      <c r="V39" s="24">
        <f t="shared" si="44"/>
        <v>1</v>
      </c>
      <c r="W39" s="18">
        <v>85.6</v>
      </c>
      <c r="X39" s="18">
        <v>907</v>
      </c>
      <c r="Y39" s="18">
        <v>85.6</v>
      </c>
      <c r="Z39" s="18">
        <v>907</v>
      </c>
      <c r="AA39" s="24">
        <f t="shared" si="45"/>
        <v>1</v>
      </c>
      <c r="AB39" s="24">
        <f t="shared" si="46"/>
        <v>1</v>
      </c>
      <c r="AC39" s="24">
        <f t="shared" si="47"/>
        <v>9</v>
      </c>
      <c r="AD39" s="24">
        <f t="shared" si="48"/>
        <v>100</v>
      </c>
    </row>
    <row r="40" spans="1:30" s="42" customFormat="1" ht="30" customHeight="1" x14ac:dyDescent="0.25">
      <c r="A40" s="39" t="s">
        <v>17</v>
      </c>
      <c r="B40" s="40">
        <v>7</v>
      </c>
      <c r="C40" s="41" t="s">
        <v>182</v>
      </c>
      <c r="D40" s="23" t="s">
        <v>222</v>
      </c>
      <c r="E40" s="24">
        <f t="shared" si="39"/>
        <v>2</v>
      </c>
      <c r="F40" s="19">
        <v>100</v>
      </c>
      <c r="G40" s="19">
        <v>1085</v>
      </c>
      <c r="H40" s="19">
        <v>584</v>
      </c>
      <c r="I40" s="19">
        <v>102</v>
      </c>
      <c r="J40" s="19">
        <v>399</v>
      </c>
      <c r="K40" s="19"/>
      <c r="L40" s="19">
        <v>100</v>
      </c>
      <c r="M40" s="17">
        <v>1085</v>
      </c>
      <c r="N40" s="24">
        <f t="shared" si="40"/>
        <v>1</v>
      </c>
      <c r="O40" s="24">
        <f t="shared" si="41"/>
        <v>1</v>
      </c>
      <c r="P40" s="24">
        <f t="shared" si="42"/>
        <v>1</v>
      </c>
      <c r="Q40" s="19">
        <v>107</v>
      </c>
      <c r="R40" s="18">
        <v>7</v>
      </c>
      <c r="S40" s="18">
        <v>107</v>
      </c>
      <c r="T40" s="18">
        <v>7</v>
      </c>
      <c r="U40" s="24">
        <f t="shared" si="43"/>
        <v>1</v>
      </c>
      <c r="V40" s="24">
        <f t="shared" si="44"/>
        <v>1</v>
      </c>
      <c r="W40" s="18">
        <v>29.8</v>
      </c>
      <c r="X40" s="18">
        <v>137</v>
      </c>
      <c r="Y40" s="18">
        <v>29.8</v>
      </c>
      <c r="Z40" s="18">
        <v>137</v>
      </c>
      <c r="AA40" s="24">
        <f t="shared" si="45"/>
        <v>1</v>
      </c>
      <c r="AB40" s="24">
        <f t="shared" si="46"/>
        <v>1</v>
      </c>
      <c r="AC40" s="24">
        <f t="shared" si="47"/>
        <v>9</v>
      </c>
      <c r="AD40" s="24">
        <f t="shared" si="48"/>
        <v>100</v>
      </c>
    </row>
    <row r="41" spans="1:30" s="42" customFormat="1" ht="30" customHeight="1" x14ac:dyDescent="0.25">
      <c r="A41" s="39" t="s">
        <v>17</v>
      </c>
      <c r="B41" s="40">
        <v>8</v>
      </c>
      <c r="C41" s="41" t="s">
        <v>183</v>
      </c>
      <c r="D41" s="23" t="s">
        <v>222</v>
      </c>
      <c r="E41" s="24">
        <f t="shared" si="39"/>
        <v>2</v>
      </c>
      <c r="F41" s="19">
        <v>162</v>
      </c>
      <c r="G41" s="19">
        <v>1747</v>
      </c>
      <c r="H41" s="19">
        <v>583</v>
      </c>
      <c r="I41" s="19">
        <v>491</v>
      </c>
      <c r="J41" s="19">
        <v>673</v>
      </c>
      <c r="K41" s="19"/>
      <c r="L41" s="19">
        <v>162</v>
      </c>
      <c r="M41" s="17">
        <v>1747</v>
      </c>
      <c r="N41" s="24">
        <f t="shared" si="40"/>
        <v>1</v>
      </c>
      <c r="O41" s="24">
        <f t="shared" si="41"/>
        <v>1</v>
      </c>
      <c r="P41" s="24">
        <f t="shared" si="42"/>
        <v>1</v>
      </c>
      <c r="Q41" s="19">
        <v>63</v>
      </c>
      <c r="R41" s="18">
        <v>7</v>
      </c>
      <c r="S41" s="18">
        <v>63</v>
      </c>
      <c r="T41" s="18">
        <v>7</v>
      </c>
      <c r="U41" s="24">
        <f t="shared" si="43"/>
        <v>1</v>
      </c>
      <c r="V41" s="24">
        <f t="shared" si="44"/>
        <v>1</v>
      </c>
      <c r="W41" s="20">
        <v>47.3</v>
      </c>
      <c r="X41" s="20">
        <v>243</v>
      </c>
      <c r="Y41" s="20">
        <v>47.3</v>
      </c>
      <c r="Z41" s="18">
        <v>243</v>
      </c>
      <c r="AA41" s="24">
        <f t="shared" si="45"/>
        <v>1</v>
      </c>
      <c r="AB41" s="24">
        <f t="shared" si="46"/>
        <v>1</v>
      </c>
      <c r="AC41" s="24">
        <f t="shared" si="47"/>
        <v>9</v>
      </c>
      <c r="AD41" s="24">
        <f t="shared" si="48"/>
        <v>100</v>
      </c>
    </row>
    <row r="42" spans="1:30" s="42" customFormat="1" ht="30" customHeight="1" x14ac:dyDescent="0.25">
      <c r="A42" s="39" t="s">
        <v>17</v>
      </c>
      <c r="B42" s="40">
        <v>9</v>
      </c>
      <c r="C42" s="41" t="s">
        <v>184</v>
      </c>
      <c r="D42" s="23" t="s">
        <v>222</v>
      </c>
      <c r="E42" s="24">
        <f t="shared" si="39"/>
        <v>2</v>
      </c>
      <c r="F42" s="19">
        <v>114</v>
      </c>
      <c r="G42" s="19">
        <v>1754</v>
      </c>
      <c r="H42" s="19">
        <v>790</v>
      </c>
      <c r="I42" s="19">
        <v>138</v>
      </c>
      <c r="J42" s="19">
        <v>26</v>
      </c>
      <c r="K42" s="19">
        <v>800</v>
      </c>
      <c r="L42" s="19">
        <v>114</v>
      </c>
      <c r="M42" s="17">
        <v>1754</v>
      </c>
      <c r="N42" s="24">
        <f t="shared" si="40"/>
        <v>1</v>
      </c>
      <c r="O42" s="24">
        <f t="shared" si="41"/>
        <v>1</v>
      </c>
      <c r="P42" s="24">
        <f t="shared" si="42"/>
        <v>1</v>
      </c>
      <c r="Q42" s="19">
        <v>55</v>
      </c>
      <c r="R42" s="18">
        <v>7</v>
      </c>
      <c r="S42" s="18">
        <v>55</v>
      </c>
      <c r="T42" s="18">
        <v>7</v>
      </c>
      <c r="U42" s="24">
        <f t="shared" si="43"/>
        <v>1</v>
      </c>
      <c r="V42" s="24">
        <f t="shared" si="44"/>
        <v>1</v>
      </c>
      <c r="W42" s="18">
        <v>35.6</v>
      </c>
      <c r="X42" s="18">
        <v>130</v>
      </c>
      <c r="Y42" s="18">
        <v>35.6</v>
      </c>
      <c r="Z42" s="20">
        <v>130</v>
      </c>
      <c r="AA42" s="24">
        <f t="shared" si="45"/>
        <v>1</v>
      </c>
      <c r="AB42" s="24">
        <f t="shared" si="46"/>
        <v>1</v>
      </c>
      <c r="AC42" s="24">
        <f t="shared" si="47"/>
        <v>9</v>
      </c>
      <c r="AD42" s="24">
        <f t="shared" si="48"/>
        <v>100</v>
      </c>
    </row>
    <row r="43" spans="1:30" s="42" customFormat="1" ht="30" customHeight="1" x14ac:dyDescent="0.25">
      <c r="A43" s="39" t="s">
        <v>17</v>
      </c>
      <c r="B43" s="40">
        <v>10</v>
      </c>
      <c r="C43" s="41" t="s">
        <v>185</v>
      </c>
      <c r="D43" s="23" t="s">
        <v>222</v>
      </c>
      <c r="E43" s="24">
        <f t="shared" si="39"/>
        <v>2</v>
      </c>
      <c r="F43" s="19">
        <v>151</v>
      </c>
      <c r="G43" s="19">
        <v>2131</v>
      </c>
      <c r="H43" s="19">
        <v>573</v>
      </c>
      <c r="I43" s="19">
        <v>28</v>
      </c>
      <c r="J43" s="19">
        <v>880</v>
      </c>
      <c r="K43" s="19">
        <v>650</v>
      </c>
      <c r="L43" s="19">
        <v>151</v>
      </c>
      <c r="M43" s="17">
        <v>2131</v>
      </c>
      <c r="N43" s="24">
        <f t="shared" si="40"/>
        <v>1</v>
      </c>
      <c r="O43" s="24">
        <f t="shared" si="41"/>
        <v>1</v>
      </c>
      <c r="P43" s="24">
        <f t="shared" si="42"/>
        <v>1</v>
      </c>
      <c r="Q43" s="19">
        <v>61</v>
      </c>
      <c r="R43" s="18">
        <v>7</v>
      </c>
      <c r="S43" s="18">
        <v>61</v>
      </c>
      <c r="T43" s="18">
        <v>7</v>
      </c>
      <c r="U43" s="24">
        <f t="shared" si="43"/>
        <v>1</v>
      </c>
      <c r="V43" s="24">
        <f t="shared" si="44"/>
        <v>1</v>
      </c>
      <c r="W43" s="18">
        <v>31</v>
      </c>
      <c r="X43" s="18">
        <v>168</v>
      </c>
      <c r="Y43" s="18">
        <v>31</v>
      </c>
      <c r="Z43" s="18">
        <v>168</v>
      </c>
      <c r="AA43" s="24">
        <f t="shared" si="45"/>
        <v>1</v>
      </c>
      <c r="AB43" s="24">
        <f t="shared" si="46"/>
        <v>1</v>
      </c>
      <c r="AC43" s="24">
        <f t="shared" si="47"/>
        <v>9</v>
      </c>
      <c r="AD43" s="24">
        <f t="shared" si="48"/>
        <v>100</v>
      </c>
    </row>
    <row r="44" spans="1:30" s="42" customFormat="1" ht="30" customHeight="1" x14ac:dyDescent="0.25">
      <c r="A44" s="39" t="s">
        <v>17</v>
      </c>
      <c r="B44" s="40">
        <v>11</v>
      </c>
      <c r="C44" s="41" t="s">
        <v>186</v>
      </c>
      <c r="D44" s="23" t="s">
        <v>221</v>
      </c>
      <c r="E44" s="24">
        <f t="shared" si="39"/>
        <v>0</v>
      </c>
      <c r="F44" s="19">
        <v>46</v>
      </c>
      <c r="G44" s="19">
        <v>952</v>
      </c>
      <c r="H44" s="19">
        <v>326</v>
      </c>
      <c r="I44" s="19">
        <v>72</v>
      </c>
      <c r="J44" s="19">
        <v>380</v>
      </c>
      <c r="K44" s="19">
        <v>174</v>
      </c>
      <c r="L44" s="19">
        <v>46</v>
      </c>
      <c r="M44" s="17">
        <v>952</v>
      </c>
      <c r="N44" s="24">
        <f t="shared" si="40"/>
        <v>1</v>
      </c>
      <c r="O44" s="24">
        <f t="shared" si="41"/>
        <v>1</v>
      </c>
      <c r="P44" s="24">
        <f t="shared" si="42"/>
        <v>1</v>
      </c>
      <c r="Q44" s="19">
        <v>41</v>
      </c>
      <c r="R44" s="18">
        <v>7</v>
      </c>
      <c r="S44" s="18">
        <v>41</v>
      </c>
      <c r="T44" s="18">
        <v>7</v>
      </c>
      <c r="U44" s="24">
        <f t="shared" si="43"/>
        <v>1</v>
      </c>
      <c r="V44" s="24">
        <f t="shared" si="44"/>
        <v>1</v>
      </c>
      <c r="W44" s="18">
        <v>30</v>
      </c>
      <c r="X44" s="18">
        <v>51</v>
      </c>
      <c r="Y44" s="18">
        <v>30</v>
      </c>
      <c r="Z44" s="18">
        <v>51</v>
      </c>
      <c r="AA44" s="24">
        <f t="shared" si="45"/>
        <v>1</v>
      </c>
      <c r="AB44" s="24">
        <f t="shared" si="46"/>
        <v>1</v>
      </c>
      <c r="AC44" s="24">
        <f t="shared" si="47"/>
        <v>7</v>
      </c>
      <c r="AD44" s="24">
        <f t="shared" si="48"/>
        <v>77.777777777777771</v>
      </c>
    </row>
    <row r="45" spans="1:30" s="42" customFormat="1" ht="30" customHeight="1" x14ac:dyDescent="0.25">
      <c r="A45" s="39" t="s">
        <v>17</v>
      </c>
      <c r="B45" s="40">
        <v>12</v>
      </c>
      <c r="C45" s="41" t="s">
        <v>187</v>
      </c>
      <c r="D45" s="23" t="s">
        <v>222</v>
      </c>
      <c r="E45" s="24">
        <f t="shared" si="39"/>
        <v>2</v>
      </c>
      <c r="F45" s="19">
        <v>98</v>
      </c>
      <c r="G45" s="19">
        <v>1255</v>
      </c>
      <c r="H45" s="19">
        <v>623</v>
      </c>
      <c r="I45" s="19">
        <v>192</v>
      </c>
      <c r="J45" s="19">
        <v>440</v>
      </c>
      <c r="K45" s="19"/>
      <c r="L45" s="19">
        <v>98</v>
      </c>
      <c r="M45" s="17">
        <v>1255</v>
      </c>
      <c r="N45" s="24">
        <f t="shared" si="40"/>
        <v>1</v>
      </c>
      <c r="O45" s="24">
        <f t="shared" si="41"/>
        <v>1</v>
      </c>
      <c r="P45" s="24">
        <f t="shared" si="42"/>
        <v>1</v>
      </c>
      <c r="Q45" s="19">
        <v>79</v>
      </c>
      <c r="R45" s="18">
        <v>7</v>
      </c>
      <c r="S45" s="18">
        <v>79</v>
      </c>
      <c r="T45" s="18">
        <v>7</v>
      </c>
      <c r="U45" s="24">
        <f t="shared" si="43"/>
        <v>1</v>
      </c>
      <c r="V45" s="24">
        <f t="shared" si="44"/>
        <v>1</v>
      </c>
      <c r="W45" s="18">
        <v>34.200000000000003</v>
      </c>
      <c r="X45" s="18">
        <v>115</v>
      </c>
      <c r="Y45" s="18">
        <v>34.200000000000003</v>
      </c>
      <c r="Z45" s="18">
        <v>115</v>
      </c>
      <c r="AA45" s="24">
        <f t="shared" si="45"/>
        <v>1</v>
      </c>
      <c r="AB45" s="24">
        <f t="shared" si="46"/>
        <v>1</v>
      </c>
      <c r="AC45" s="24">
        <f t="shared" si="47"/>
        <v>9</v>
      </c>
      <c r="AD45" s="24">
        <f t="shared" si="48"/>
        <v>100</v>
      </c>
    </row>
    <row r="46" spans="1:30" s="42" customFormat="1" ht="16.5" customHeight="1" x14ac:dyDescent="0.25">
      <c r="A46" s="43" t="s">
        <v>17</v>
      </c>
      <c r="B46" s="44"/>
      <c r="C46" s="5" t="s">
        <v>40</v>
      </c>
      <c r="D46" s="21">
        <f>SUM(D34:D45)</f>
        <v>0</v>
      </c>
      <c r="E46" s="21">
        <f>AVERAGE(E34:E45)</f>
        <v>1.8333333333333333</v>
      </c>
      <c r="F46" s="21">
        <f>SUM(F34:F45)</f>
        <v>3441</v>
      </c>
      <c r="G46" s="21">
        <f>SUM(G34:G45)</f>
        <v>34926</v>
      </c>
      <c r="H46" s="21">
        <f t="shared" ref="H46:K46" si="49">SUM(H34:H45)</f>
        <v>12832</v>
      </c>
      <c r="I46" s="21">
        <f t="shared" si="49"/>
        <v>4450</v>
      </c>
      <c r="J46" s="21">
        <f t="shared" si="49"/>
        <v>14838</v>
      </c>
      <c r="K46" s="21">
        <f t="shared" si="49"/>
        <v>2806</v>
      </c>
      <c r="L46" s="21">
        <f>SUM(L34:L45)</f>
        <v>3441</v>
      </c>
      <c r="M46" s="21">
        <f>SUM(M34:M45)</f>
        <v>34926</v>
      </c>
      <c r="N46" s="21">
        <f>AVERAGE(N34:N45)</f>
        <v>1</v>
      </c>
      <c r="O46" s="21">
        <f t="shared" ref="O46:P46" si="50">AVERAGE(O34:O45)</f>
        <v>1</v>
      </c>
      <c r="P46" s="21">
        <f t="shared" si="50"/>
        <v>1</v>
      </c>
      <c r="Q46" s="21">
        <f>SUM(Q34:Q45)</f>
        <v>1485</v>
      </c>
      <c r="R46" s="21">
        <f t="shared" ref="R46:T46" si="51">SUM(R34:R45)</f>
        <v>90</v>
      </c>
      <c r="S46" s="21">
        <f t="shared" si="51"/>
        <v>1485</v>
      </c>
      <c r="T46" s="21">
        <f t="shared" si="51"/>
        <v>90</v>
      </c>
      <c r="U46" s="21">
        <f>AVERAGE(U34:U45)</f>
        <v>1</v>
      </c>
      <c r="V46" s="21">
        <f>AVERAGE(V34:V45)</f>
        <v>1</v>
      </c>
      <c r="W46" s="21">
        <f>SUM(W34:W45)</f>
        <v>649.40000000000009</v>
      </c>
      <c r="X46" s="21">
        <f t="shared" ref="X46:Y46" si="52">SUM(X34:X45)</f>
        <v>4729</v>
      </c>
      <c r="Y46" s="37">
        <f t="shared" si="52"/>
        <v>649.40000000000009</v>
      </c>
      <c r="Z46" s="21">
        <f>SUM(Z34:Z45)</f>
        <v>4729</v>
      </c>
      <c r="AA46" s="21">
        <f>AVERAGE(AA34:AA45)</f>
        <v>1</v>
      </c>
      <c r="AB46" s="21">
        <f>AVERAGE(AB34:AB45)</f>
        <v>1</v>
      </c>
      <c r="AC46" s="21">
        <f>AVERAGE(AC34:AC45)</f>
        <v>8.8333333333333339</v>
      </c>
      <c r="AD46" s="21">
        <f>AVERAGE(AD34:AD45)</f>
        <v>98.148148148148152</v>
      </c>
    </row>
    <row r="47" spans="1:30" s="42" customFormat="1" ht="30" customHeight="1" x14ac:dyDescent="0.25">
      <c r="A47" s="39" t="s">
        <v>18</v>
      </c>
      <c r="B47" s="40">
        <v>1</v>
      </c>
      <c r="C47" s="41" t="s">
        <v>154</v>
      </c>
      <c r="D47" s="23" t="s">
        <v>222</v>
      </c>
      <c r="E47" s="24">
        <f t="shared" si="39"/>
        <v>2</v>
      </c>
      <c r="F47" s="19">
        <v>352</v>
      </c>
      <c r="G47" s="19">
        <v>3992</v>
      </c>
      <c r="H47" s="19">
        <v>1795</v>
      </c>
      <c r="I47" s="19">
        <v>292</v>
      </c>
      <c r="J47" s="19">
        <v>66</v>
      </c>
      <c r="K47" s="19">
        <v>1839</v>
      </c>
      <c r="L47" s="19">
        <v>352</v>
      </c>
      <c r="M47" s="17">
        <v>3992</v>
      </c>
      <c r="N47" s="24">
        <f>IF(G47=(H47+I47+J47+K47),1,0)</f>
        <v>1</v>
      </c>
      <c r="O47" s="24">
        <f>IF(G47=M47,1,0)</f>
        <v>1</v>
      </c>
      <c r="P47" s="24">
        <f>IF(F47=L47,1,0)</f>
        <v>1</v>
      </c>
      <c r="Q47" s="19">
        <v>122</v>
      </c>
      <c r="R47" s="18">
        <v>6</v>
      </c>
      <c r="S47" s="18">
        <v>122</v>
      </c>
      <c r="T47" s="18">
        <v>6</v>
      </c>
      <c r="U47" s="24">
        <f t="shared" ref="U47:V50" si="53">IF(Q47=S47,1,0)</f>
        <v>1</v>
      </c>
      <c r="V47" s="24">
        <f t="shared" si="53"/>
        <v>1</v>
      </c>
      <c r="W47" s="22">
        <v>46.2</v>
      </c>
      <c r="X47" s="20">
        <v>352</v>
      </c>
      <c r="Y47" s="20">
        <v>46.2</v>
      </c>
      <c r="Z47" s="18">
        <v>352</v>
      </c>
      <c r="AA47" s="24">
        <f t="shared" ref="AA47:AB50" si="54">IF(W47=Y47,1,0)</f>
        <v>1</v>
      </c>
      <c r="AB47" s="24">
        <f t="shared" si="54"/>
        <v>1</v>
      </c>
      <c r="AC47" s="24">
        <f>E47+N47+O47+P47+U47+V47+AA47+AB47</f>
        <v>9</v>
      </c>
      <c r="AD47" s="24">
        <f t="shared" si="48"/>
        <v>100</v>
      </c>
    </row>
    <row r="48" spans="1:30" s="42" customFormat="1" ht="30" customHeight="1" x14ac:dyDescent="0.25">
      <c r="A48" s="39" t="s">
        <v>18</v>
      </c>
      <c r="B48" s="40">
        <v>2</v>
      </c>
      <c r="C48" s="41" t="s">
        <v>155</v>
      </c>
      <c r="D48" s="23" t="s">
        <v>222</v>
      </c>
      <c r="E48" s="24">
        <f t="shared" si="39"/>
        <v>2</v>
      </c>
      <c r="F48" s="19">
        <v>75</v>
      </c>
      <c r="G48" s="19">
        <v>1800</v>
      </c>
      <c r="H48" s="19">
        <v>688</v>
      </c>
      <c r="I48" s="19">
        <v>130</v>
      </c>
      <c r="J48" s="19">
        <v>982</v>
      </c>
      <c r="K48" s="19"/>
      <c r="L48" s="18">
        <v>75</v>
      </c>
      <c r="M48" s="17">
        <v>1800</v>
      </c>
      <c r="N48" s="24">
        <f>IF(G48=(H48+I48+J48+K48),1,0)</f>
        <v>1</v>
      </c>
      <c r="O48" s="24">
        <f>IF(G48=M48,1,0)</f>
        <v>1</v>
      </c>
      <c r="P48" s="24">
        <f>IF(F48=L48,1,0)</f>
        <v>1</v>
      </c>
      <c r="Q48" s="19">
        <v>46</v>
      </c>
      <c r="R48" s="18">
        <v>7</v>
      </c>
      <c r="S48" s="18">
        <v>46</v>
      </c>
      <c r="T48" s="18">
        <v>7</v>
      </c>
      <c r="U48" s="24">
        <f t="shared" si="53"/>
        <v>1</v>
      </c>
      <c r="V48" s="24">
        <f t="shared" si="53"/>
        <v>1</v>
      </c>
      <c r="W48" s="19">
        <v>31.7</v>
      </c>
      <c r="X48" s="18">
        <v>75</v>
      </c>
      <c r="Y48" s="18">
        <v>31.7</v>
      </c>
      <c r="Z48" s="18">
        <v>75</v>
      </c>
      <c r="AA48" s="24">
        <f t="shared" si="54"/>
        <v>1</v>
      </c>
      <c r="AB48" s="24">
        <f t="shared" si="54"/>
        <v>1</v>
      </c>
      <c r="AC48" s="24">
        <f>E48+N48+O48+P48+U48+V48+AA48+AB48</f>
        <v>9</v>
      </c>
      <c r="AD48" s="24">
        <f t="shared" si="48"/>
        <v>100</v>
      </c>
    </row>
    <row r="49" spans="1:30" s="42" customFormat="1" ht="30" customHeight="1" x14ac:dyDescent="0.25">
      <c r="A49" s="39" t="s">
        <v>18</v>
      </c>
      <c r="B49" s="40">
        <v>3</v>
      </c>
      <c r="C49" s="41" t="s">
        <v>156</v>
      </c>
      <c r="D49" s="23" t="s">
        <v>222</v>
      </c>
      <c r="E49" s="24">
        <f t="shared" si="39"/>
        <v>2</v>
      </c>
      <c r="F49" s="18">
        <v>124</v>
      </c>
      <c r="G49" s="18">
        <v>5599</v>
      </c>
      <c r="H49" s="18">
        <v>3969</v>
      </c>
      <c r="I49" s="18">
        <v>490</v>
      </c>
      <c r="J49" s="18">
        <v>522</v>
      </c>
      <c r="K49" s="18">
        <v>618</v>
      </c>
      <c r="L49" s="18">
        <v>124</v>
      </c>
      <c r="M49" s="17">
        <v>5599</v>
      </c>
      <c r="N49" s="24">
        <f>IF(G49=(H49+I49+J49+K49),1,0)</f>
        <v>1</v>
      </c>
      <c r="O49" s="24">
        <f>IF(G49=M49,1,0)</f>
        <v>1</v>
      </c>
      <c r="P49" s="24">
        <f>IF(F49=L49,1,0)</f>
        <v>1</v>
      </c>
      <c r="Q49" s="18">
        <v>106</v>
      </c>
      <c r="R49" s="18">
        <v>8</v>
      </c>
      <c r="S49" s="18">
        <v>106</v>
      </c>
      <c r="T49" s="18">
        <v>8</v>
      </c>
      <c r="U49" s="24">
        <f t="shared" si="53"/>
        <v>1</v>
      </c>
      <c r="V49" s="24">
        <f t="shared" si="53"/>
        <v>1</v>
      </c>
      <c r="W49" s="18">
        <v>30.6</v>
      </c>
      <c r="X49" s="18">
        <v>124</v>
      </c>
      <c r="Y49" s="18">
        <v>30.6</v>
      </c>
      <c r="Z49" s="18">
        <v>124</v>
      </c>
      <c r="AA49" s="24">
        <f t="shared" si="54"/>
        <v>1</v>
      </c>
      <c r="AB49" s="24">
        <f t="shared" si="54"/>
        <v>1</v>
      </c>
      <c r="AC49" s="24">
        <f>E49+N49+O49+P49+U49+V49+AA49+AB49</f>
        <v>9</v>
      </c>
      <c r="AD49" s="24">
        <f t="shared" si="48"/>
        <v>100</v>
      </c>
    </row>
    <row r="50" spans="1:30" s="42" customFormat="1" ht="30" customHeight="1" x14ac:dyDescent="0.25">
      <c r="A50" s="39" t="s">
        <v>18</v>
      </c>
      <c r="B50" s="40">
        <v>4</v>
      </c>
      <c r="C50" s="41" t="s">
        <v>157</v>
      </c>
      <c r="D50" s="23" t="s">
        <v>222</v>
      </c>
      <c r="E50" s="24">
        <f t="shared" si="39"/>
        <v>2</v>
      </c>
      <c r="F50" s="19">
        <v>226</v>
      </c>
      <c r="G50" s="19">
        <v>2468</v>
      </c>
      <c r="H50" s="19">
        <v>851</v>
      </c>
      <c r="I50" s="19">
        <v>1478</v>
      </c>
      <c r="J50" s="19">
        <v>139</v>
      </c>
      <c r="K50" s="19"/>
      <c r="L50" s="22">
        <v>226</v>
      </c>
      <c r="M50" s="17">
        <v>2468</v>
      </c>
      <c r="N50" s="24">
        <f>IF(G50=(H50+I50+J50+K50),1,0)</f>
        <v>1</v>
      </c>
      <c r="O50" s="24">
        <f>IF(G50=M50,1,0)</f>
        <v>1</v>
      </c>
      <c r="P50" s="24">
        <f>IF(F50=L50,1,0)</f>
        <v>1</v>
      </c>
      <c r="Q50" s="19">
        <v>101</v>
      </c>
      <c r="R50" s="18">
        <v>6</v>
      </c>
      <c r="S50" s="18">
        <v>101</v>
      </c>
      <c r="T50" s="18">
        <v>6</v>
      </c>
      <c r="U50" s="24">
        <f t="shared" si="53"/>
        <v>1</v>
      </c>
      <c r="V50" s="24">
        <f t="shared" si="53"/>
        <v>1</v>
      </c>
      <c r="W50" s="19">
        <v>44.2</v>
      </c>
      <c r="X50" s="18">
        <v>226</v>
      </c>
      <c r="Y50" s="18">
        <v>44.2</v>
      </c>
      <c r="Z50" s="18">
        <v>226</v>
      </c>
      <c r="AA50" s="24">
        <f t="shared" si="54"/>
        <v>1</v>
      </c>
      <c r="AB50" s="24">
        <f t="shared" si="54"/>
        <v>1</v>
      </c>
      <c r="AC50" s="24">
        <f>E50+N50+O50+P50+U50+V50+AA50+AB50</f>
        <v>9</v>
      </c>
      <c r="AD50" s="24">
        <f t="shared" si="48"/>
        <v>100</v>
      </c>
    </row>
    <row r="51" spans="1:30" s="42" customFormat="1" ht="16.5" customHeight="1" x14ac:dyDescent="0.25">
      <c r="A51" s="43" t="s">
        <v>18</v>
      </c>
      <c r="B51" s="44"/>
      <c r="C51" s="5" t="s">
        <v>40</v>
      </c>
      <c r="D51" s="21">
        <f>SUM(D47:D50)</f>
        <v>0</v>
      </c>
      <c r="E51" s="21">
        <f>AVERAGE(E47:E50)</f>
        <v>2</v>
      </c>
      <c r="F51" s="21">
        <f>SUM(F47:F50)</f>
        <v>777</v>
      </c>
      <c r="G51" s="21">
        <f>SUM(G47:G50)</f>
        <v>13859</v>
      </c>
      <c r="H51" s="21">
        <f t="shared" ref="H51:K51" si="55">SUM(H47:H50)</f>
        <v>7303</v>
      </c>
      <c r="I51" s="21">
        <f t="shared" si="55"/>
        <v>2390</v>
      </c>
      <c r="J51" s="21">
        <f t="shared" si="55"/>
        <v>1709</v>
      </c>
      <c r="K51" s="21">
        <f t="shared" si="55"/>
        <v>2457</v>
      </c>
      <c r="L51" s="21">
        <f>SUM(L47:L50)</f>
        <v>777</v>
      </c>
      <c r="M51" s="21">
        <f>SUM(M47:M50)</f>
        <v>13859</v>
      </c>
      <c r="N51" s="21">
        <f>AVERAGE(N47:N50)</f>
        <v>1</v>
      </c>
      <c r="O51" s="21">
        <f t="shared" ref="O51:P51" si="56">AVERAGE(O47:O50)</f>
        <v>1</v>
      </c>
      <c r="P51" s="21">
        <f t="shared" si="56"/>
        <v>1</v>
      </c>
      <c r="Q51" s="21">
        <f>SUM(Q47:Q50)</f>
        <v>375</v>
      </c>
      <c r="R51" s="21">
        <f t="shared" ref="R51:T51" si="57">SUM(R47:R50)</f>
        <v>27</v>
      </c>
      <c r="S51" s="21">
        <f t="shared" si="57"/>
        <v>375</v>
      </c>
      <c r="T51" s="21">
        <f t="shared" si="57"/>
        <v>27</v>
      </c>
      <c r="U51" s="21">
        <f>AVERAGE(U47:U50)</f>
        <v>1</v>
      </c>
      <c r="V51" s="21">
        <f>AVERAGE(V47:V50)</f>
        <v>1</v>
      </c>
      <c r="W51" s="21">
        <f>SUM(W47:W50)</f>
        <v>152.69999999999999</v>
      </c>
      <c r="X51" s="21">
        <f t="shared" ref="X51:Z51" si="58">SUM(X47:X50)</f>
        <v>777</v>
      </c>
      <c r="Y51" s="37">
        <f t="shared" si="58"/>
        <v>152.69999999999999</v>
      </c>
      <c r="Z51" s="21">
        <f t="shared" si="58"/>
        <v>777</v>
      </c>
      <c r="AA51" s="21">
        <f>AVERAGE(AA47:AA50)</f>
        <v>1</v>
      </c>
      <c r="AB51" s="21">
        <f t="shared" ref="AB51:AC51" si="59">AVERAGE(AB47:AB50)</f>
        <v>1</v>
      </c>
      <c r="AC51" s="21">
        <f t="shared" si="59"/>
        <v>9</v>
      </c>
      <c r="AD51" s="21">
        <f>AVERAGE(AD47:AD50)</f>
        <v>100</v>
      </c>
    </row>
    <row r="52" spans="1:30" s="42" customFormat="1" ht="30" customHeight="1" x14ac:dyDescent="0.25">
      <c r="A52" s="39" t="s">
        <v>19</v>
      </c>
      <c r="B52" s="40">
        <v>1</v>
      </c>
      <c r="C52" s="41" t="s">
        <v>193</v>
      </c>
      <c r="D52" s="23" t="s">
        <v>222</v>
      </c>
      <c r="E52" s="24">
        <f t="shared" si="39"/>
        <v>2</v>
      </c>
      <c r="F52" s="19">
        <v>679</v>
      </c>
      <c r="G52" s="19">
        <v>15647</v>
      </c>
      <c r="H52" s="19">
        <v>2981</v>
      </c>
      <c r="I52" s="19">
        <v>145</v>
      </c>
      <c r="J52" s="19">
        <v>359</v>
      </c>
      <c r="K52" s="19">
        <v>12162</v>
      </c>
      <c r="L52" s="22">
        <v>679</v>
      </c>
      <c r="M52" s="17">
        <v>15647</v>
      </c>
      <c r="N52" s="24">
        <f>IF(G52=(H52+I52+J52+K52),1,0)</f>
        <v>1</v>
      </c>
      <c r="O52" s="24">
        <f>IF(G52=M52,1,0)</f>
        <v>1</v>
      </c>
      <c r="P52" s="24">
        <f>IF(F52=L52,1,0)</f>
        <v>1</v>
      </c>
      <c r="Q52" s="19">
        <v>232</v>
      </c>
      <c r="R52" s="18">
        <v>8</v>
      </c>
      <c r="S52" s="18">
        <v>232</v>
      </c>
      <c r="T52" s="18">
        <v>8</v>
      </c>
      <c r="U52" s="24">
        <f t="shared" ref="U52:V55" si="60">IF(Q52=S52,1,0)</f>
        <v>1</v>
      </c>
      <c r="V52" s="24">
        <f t="shared" si="60"/>
        <v>1</v>
      </c>
      <c r="W52" s="22">
        <v>22.5</v>
      </c>
      <c r="X52" s="22">
        <v>679</v>
      </c>
      <c r="Y52" s="22">
        <v>22.5</v>
      </c>
      <c r="Z52" s="22">
        <v>679</v>
      </c>
      <c r="AA52" s="24">
        <f t="shared" ref="AA52:AB55" si="61">IF(W52=Y52,1,0)</f>
        <v>1</v>
      </c>
      <c r="AB52" s="24">
        <f t="shared" si="61"/>
        <v>1</v>
      </c>
      <c r="AC52" s="24">
        <f>E52+N52+O52+P52+U52+V52+AA52+AB52</f>
        <v>9</v>
      </c>
      <c r="AD52" s="24">
        <f t="shared" si="48"/>
        <v>100</v>
      </c>
    </row>
    <row r="53" spans="1:30" s="42" customFormat="1" ht="30" customHeight="1" x14ac:dyDescent="0.25">
      <c r="A53" s="39" t="s">
        <v>19</v>
      </c>
      <c r="B53" s="40">
        <v>2</v>
      </c>
      <c r="C53" s="41" t="s">
        <v>32</v>
      </c>
      <c r="D53" s="23" t="s">
        <v>222</v>
      </c>
      <c r="E53" s="24">
        <f t="shared" si="39"/>
        <v>2</v>
      </c>
      <c r="F53" s="19">
        <v>35</v>
      </c>
      <c r="G53" s="19">
        <v>783</v>
      </c>
      <c r="H53" s="19">
        <v>491</v>
      </c>
      <c r="I53" s="19">
        <v>67</v>
      </c>
      <c r="J53" s="19">
        <v>225</v>
      </c>
      <c r="K53" s="19"/>
      <c r="L53" s="19">
        <v>35</v>
      </c>
      <c r="M53" s="17">
        <v>783</v>
      </c>
      <c r="N53" s="24">
        <f>IF(G53=(H53+I53+J53+K53),1,0)</f>
        <v>1</v>
      </c>
      <c r="O53" s="24">
        <f>IF(G53=M53,1,0)</f>
        <v>1</v>
      </c>
      <c r="P53" s="24">
        <f>IF(F53=L53,1,0)</f>
        <v>1</v>
      </c>
      <c r="Q53" s="19">
        <v>38</v>
      </c>
      <c r="R53" s="18">
        <v>7</v>
      </c>
      <c r="S53" s="18">
        <v>38</v>
      </c>
      <c r="T53" s="18">
        <v>7</v>
      </c>
      <c r="U53" s="24">
        <f t="shared" si="60"/>
        <v>1</v>
      </c>
      <c r="V53" s="24">
        <f t="shared" si="60"/>
        <v>1</v>
      </c>
      <c r="W53" s="22">
        <v>19.899999999999999</v>
      </c>
      <c r="X53" s="22">
        <v>35</v>
      </c>
      <c r="Y53" s="22">
        <v>19.899999999999999</v>
      </c>
      <c r="Z53" s="22">
        <v>35</v>
      </c>
      <c r="AA53" s="24">
        <f t="shared" si="61"/>
        <v>1</v>
      </c>
      <c r="AB53" s="24">
        <f t="shared" si="61"/>
        <v>1</v>
      </c>
      <c r="AC53" s="24">
        <f>E53+N53+O53+P53+U53+V53+AA53+AB53</f>
        <v>9</v>
      </c>
      <c r="AD53" s="24">
        <f t="shared" si="48"/>
        <v>100</v>
      </c>
    </row>
    <row r="54" spans="1:30" s="42" customFormat="1" ht="30" customHeight="1" x14ac:dyDescent="0.25">
      <c r="A54" s="39" t="s">
        <v>19</v>
      </c>
      <c r="B54" s="40">
        <v>3</v>
      </c>
      <c r="C54" s="41" t="s">
        <v>33</v>
      </c>
      <c r="D54" s="23" t="s">
        <v>222</v>
      </c>
      <c r="E54" s="24">
        <f t="shared" si="39"/>
        <v>2</v>
      </c>
      <c r="F54" s="19">
        <v>44</v>
      </c>
      <c r="G54" s="19">
        <v>1206</v>
      </c>
      <c r="H54" s="19">
        <v>635</v>
      </c>
      <c r="I54" s="19">
        <v>251</v>
      </c>
      <c r="J54" s="19">
        <v>320</v>
      </c>
      <c r="K54" s="19"/>
      <c r="L54" s="19">
        <v>44</v>
      </c>
      <c r="M54" s="17">
        <v>1206</v>
      </c>
      <c r="N54" s="24">
        <f>IF(G54=(H54+I54+J54+K54),1,0)</f>
        <v>1</v>
      </c>
      <c r="O54" s="24">
        <f>IF(G54=M54,1,0)</f>
        <v>1</v>
      </c>
      <c r="P54" s="24">
        <f>IF(F54=L54,1,0)</f>
        <v>1</v>
      </c>
      <c r="Q54" s="19">
        <v>59</v>
      </c>
      <c r="R54" s="18">
        <v>7</v>
      </c>
      <c r="S54" s="18">
        <v>59</v>
      </c>
      <c r="T54" s="18">
        <v>7</v>
      </c>
      <c r="U54" s="24">
        <f t="shared" si="60"/>
        <v>1</v>
      </c>
      <c r="V54" s="24">
        <f t="shared" si="60"/>
        <v>1</v>
      </c>
      <c r="W54" s="22">
        <v>30.5</v>
      </c>
      <c r="X54" s="22">
        <v>44</v>
      </c>
      <c r="Y54" s="22">
        <v>30.5</v>
      </c>
      <c r="Z54" s="22">
        <v>44</v>
      </c>
      <c r="AA54" s="24">
        <f t="shared" si="61"/>
        <v>1</v>
      </c>
      <c r="AB54" s="24">
        <f t="shared" si="61"/>
        <v>1</v>
      </c>
      <c r="AC54" s="24">
        <f>E54+N54+O54+P54+U54+V54+AA54+AB54</f>
        <v>9</v>
      </c>
      <c r="AD54" s="24">
        <f t="shared" si="48"/>
        <v>100</v>
      </c>
    </row>
    <row r="55" spans="1:30" s="42" customFormat="1" ht="30" customHeight="1" x14ac:dyDescent="0.25">
      <c r="A55" s="39" t="s">
        <v>19</v>
      </c>
      <c r="B55" s="40">
        <v>4</v>
      </c>
      <c r="C55" s="41" t="s">
        <v>34</v>
      </c>
      <c r="D55" s="23" t="s">
        <v>222</v>
      </c>
      <c r="E55" s="24">
        <f t="shared" si="39"/>
        <v>2</v>
      </c>
      <c r="F55" s="19">
        <v>3</v>
      </c>
      <c r="G55" s="19">
        <v>656</v>
      </c>
      <c r="H55" s="19">
        <v>251</v>
      </c>
      <c r="I55" s="19">
        <v>117</v>
      </c>
      <c r="J55" s="19">
        <v>288</v>
      </c>
      <c r="K55" s="19"/>
      <c r="L55" s="19">
        <v>3</v>
      </c>
      <c r="M55" s="17">
        <v>656</v>
      </c>
      <c r="N55" s="24">
        <f>IF(G55=(H55+I55+J55+K55),1,0)</f>
        <v>1</v>
      </c>
      <c r="O55" s="24">
        <f>IF(G55=M55,1,0)</f>
        <v>1</v>
      </c>
      <c r="P55" s="24">
        <f>IF(F55=L55,1,0)</f>
        <v>1</v>
      </c>
      <c r="Q55" s="19">
        <v>8</v>
      </c>
      <c r="R55" s="18">
        <v>7</v>
      </c>
      <c r="S55" s="18">
        <v>8</v>
      </c>
      <c r="T55" s="18">
        <v>7</v>
      </c>
      <c r="U55" s="24">
        <f t="shared" si="60"/>
        <v>1</v>
      </c>
      <c r="V55" s="24">
        <f t="shared" si="60"/>
        <v>1</v>
      </c>
      <c r="W55" s="22">
        <v>8.6999999999999993</v>
      </c>
      <c r="X55" s="22">
        <v>3</v>
      </c>
      <c r="Y55" s="22">
        <v>8.6999999999999993</v>
      </c>
      <c r="Z55" s="22">
        <v>3</v>
      </c>
      <c r="AA55" s="24">
        <f t="shared" si="61"/>
        <v>1</v>
      </c>
      <c r="AB55" s="24">
        <f t="shared" si="61"/>
        <v>1</v>
      </c>
      <c r="AC55" s="24">
        <f>E55+N55+O55+P55+U55+V55+AA55+AB55</f>
        <v>9</v>
      </c>
      <c r="AD55" s="24">
        <f t="shared" si="48"/>
        <v>100</v>
      </c>
    </row>
    <row r="56" spans="1:30" s="42" customFormat="1" ht="16.5" customHeight="1" x14ac:dyDescent="0.25">
      <c r="A56" s="43" t="s">
        <v>19</v>
      </c>
      <c r="B56" s="44"/>
      <c r="C56" s="5" t="s">
        <v>40</v>
      </c>
      <c r="D56" s="21">
        <f>SUM(D52:D55)</f>
        <v>0</v>
      </c>
      <c r="E56" s="21">
        <f>AVERAGE(E52:E55)</f>
        <v>2</v>
      </c>
      <c r="F56" s="21">
        <f>SUM(F52:F55)</f>
        <v>761</v>
      </c>
      <c r="G56" s="21">
        <f>SUM(G52:G55)</f>
        <v>18292</v>
      </c>
      <c r="H56" s="21">
        <f t="shared" ref="H56:K56" si="62">SUM(H52:H55)</f>
        <v>4358</v>
      </c>
      <c r="I56" s="21">
        <f t="shared" si="62"/>
        <v>580</v>
      </c>
      <c r="J56" s="21">
        <f t="shared" si="62"/>
        <v>1192</v>
      </c>
      <c r="K56" s="21">
        <f t="shared" si="62"/>
        <v>12162</v>
      </c>
      <c r="L56" s="21">
        <f>SUM(L52:L55)</f>
        <v>761</v>
      </c>
      <c r="M56" s="21">
        <f>SUM(M52:M55)</f>
        <v>18292</v>
      </c>
      <c r="N56" s="21">
        <f>AVERAGE(N52:N55)</f>
        <v>1</v>
      </c>
      <c r="O56" s="21">
        <f t="shared" ref="O56:P56" si="63">AVERAGE(O52:O55)</f>
        <v>1</v>
      </c>
      <c r="P56" s="21">
        <f t="shared" si="63"/>
        <v>1</v>
      </c>
      <c r="Q56" s="21">
        <f>SUM(Q52:Q55)</f>
        <v>337</v>
      </c>
      <c r="R56" s="21">
        <f t="shared" ref="R56:T56" si="64">SUM(R52:R55)</f>
        <v>29</v>
      </c>
      <c r="S56" s="21">
        <f t="shared" si="64"/>
        <v>337</v>
      </c>
      <c r="T56" s="21">
        <f t="shared" si="64"/>
        <v>29</v>
      </c>
      <c r="U56" s="21">
        <f>AVERAGE(U52:U55)</f>
        <v>1</v>
      </c>
      <c r="V56" s="21">
        <f>AVERAGE(V52:V55)</f>
        <v>1</v>
      </c>
      <c r="W56" s="21">
        <f>SUM(W52:W55)</f>
        <v>81.600000000000009</v>
      </c>
      <c r="X56" s="21">
        <f t="shared" ref="X56:Z56" si="65">SUM(X52:X55)</f>
        <v>761</v>
      </c>
      <c r="Y56" s="37">
        <f t="shared" si="65"/>
        <v>81.600000000000009</v>
      </c>
      <c r="Z56" s="21">
        <f t="shared" si="65"/>
        <v>761</v>
      </c>
      <c r="AA56" s="21">
        <f>AVERAGE(AA52:AA55)</f>
        <v>1</v>
      </c>
      <c r="AB56" s="21">
        <f t="shared" ref="AB56:AC56" si="66">AVERAGE(AB52:AB55)</f>
        <v>1</v>
      </c>
      <c r="AC56" s="21">
        <f t="shared" si="66"/>
        <v>9</v>
      </c>
      <c r="AD56" s="21">
        <f>AVERAGE(AD52:AD55)</f>
        <v>100</v>
      </c>
    </row>
    <row r="57" spans="1:30" s="42" customFormat="1" ht="30" customHeight="1" x14ac:dyDescent="0.25">
      <c r="A57" s="39" t="s">
        <v>20</v>
      </c>
      <c r="B57" s="40">
        <v>1</v>
      </c>
      <c r="C57" s="41" t="s">
        <v>35</v>
      </c>
      <c r="D57" s="23" t="s">
        <v>222</v>
      </c>
      <c r="E57" s="24">
        <f t="shared" si="39"/>
        <v>2</v>
      </c>
      <c r="F57" s="19">
        <v>604</v>
      </c>
      <c r="G57" s="19">
        <v>4178</v>
      </c>
      <c r="H57" s="19">
        <v>1297</v>
      </c>
      <c r="I57" s="19">
        <v>228</v>
      </c>
      <c r="J57" s="19">
        <v>83</v>
      </c>
      <c r="K57" s="19">
        <v>2570</v>
      </c>
      <c r="L57" s="19">
        <v>604</v>
      </c>
      <c r="M57" s="17">
        <v>4178</v>
      </c>
      <c r="N57" s="24">
        <f>IF(G57=(H57+I57+J57+K57),1,0)</f>
        <v>1</v>
      </c>
      <c r="O57" s="24">
        <f>IF(G57=M57,1,0)</f>
        <v>1</v>
      </c>
      <c r="P57" s="24">
        <f>IF(F57=L57,1,0)</f>
        <v>1</v>
      </c>
      <c r="Q57" s="19">
        <v>102</v>
      </c>
      <c r="R57" s="18">
        <v>8</v>
      </c>
      <c r="S57" s="18">
        <v>102</v>
      </c>
      <c r="T57" s="18">
        <v>8</v>
      </c>
      <c r="U57" s="24">
        <f t="shared" ref="U57:V60" si="67">IF(Q57=S57,1,0)</f>
        <v>1</v>
      </c>
      <c r="V57" s="24">
        <f t="shared" si="67"/>
        <v>1</v>
      </c>
      <c r="W57" s="18">
        <v>86</v>
      </c>
      <c r="X57" s="18">
        <v>784</v>
      </c>
      <c r="Y57" s="18">
        <v>86</v>
      </c>
      <c r="Z57" s="32">
        <v>784</v>
      </c>
      <c r="AA57" s="24">
        <f t="shared" ref="AA57:AB60" si="68">IF(W57=Y57,1,0)</f>
        <v>1</v>
      </c>
      <c r="AB57" s="24">
        <f>IF(X57=Z57,1,0)</f>
        <v>1</v>
      </c>
      <c r="AC57" s="24">
        <f>E57+N57+O57+P57+U57+V57+AA57+AB57</f>
        <v>9</v>
      </c>
      <c r="AD57" s="24">
        <f t="shared" si="48"/>
        <v>100</v>
      </c>
    </row>
    <row r="58" spans="1:30" s="42" customFormat="1" ht="30" customHeight="1" x14ac:dyDescent="0.25">
      <c r="A58" s="39" t="s">
        <v>20</v>
      </c>
      <c r="B58" s="40">
        <v>2</v>
      </c>
      <c r="C58" s="41" t="s">
        <v>36</v>
      </c>
      <c r="D58" s="23" t="s">
        <v>222</v>
      </c>
      <c r="E58" s="24">
        <f t="shared" si="39"/>
        <v>2</v>
      </c>
      <c r="F58" s="19">
        <v>457</v>
      </c>
      <c r="G58" s="19">
        <v>7349</v>
      </c>
      <c r="H58" s="19">
        <v>2171</v>
      </c>
      <c r="I58" s="19">
        <v>746</v>
      </c>
      <c r="J58" s="19">
        <v>1367</v>
      </c>
      <c r="K58" s="19">
        <v>3065</v>
      </c>
      <c r="L58" s="19">
        <v>457</v>
      </c>
      <c r="M58" s="17">
        <v>7349</v>
      </c>
      <c r="N58" s="24">
        <f>IF(G58=(H58+I58+J58+K58),1,0)</f>
        <v>1</v>
      </c>
      <c r="O58" s="24">
        <f>IF(G58=M58,1,0)</f>
        <v>1</v>
      </c>
      <c r="P58" s="24">
        <f>IF(F58=L58,1,0)</f>
        <v>1</v>
      </c>
      <c r="Q58" s="19">
        <v>136</v>
      </c>
      <c r="R58" s="18">
        <v>8</v>
      </c>
      <c r="S58" s="18">
        <v>136</v>
      </c>
      <c r="T58" s="18">
        <v>8</v>
      </c>
      <c r="U58" s="24">
        <f t="shared" si="67"/>
        <v>1</v>
      </c>
      <c r="V58" s="24">
        <f t="shared" si="67"/>
        <v>1</v>
      </c>
      <c r="W58" s="18">
        <v>67.599999999999994</v>
      </c>
      <c r="X58" s="18">
        <v>599</v>
      </c>
      <c r="Y58" s="18">
        <v>67.599999999999994</v>
      </c>
      <c r="Z58" s="18">
        <v>599</v>
      </c>
      <c r="AA58" s="24">
        <f t="shared" si="68"/>
        <v>1</v>
      </c>
      <c r="AB58" s="24">
        <f>IF(X58=Z58,1,0)</f>
        <v>1</v>
      </c>
      <c r="AC58" s="24">
        <f>E58+N58+O58+P58+U58+V58+AA58+AB58</f>
        <v>9</v>
      </c>
      <c r="AD58" s="24">
        <f t="shared" si="48"/>
        <v>100</v>
      </c>
    </row>
    <row r="59" spans="1:30" s="42" customFormat="1" ht="30" customHeight="1" x14ac:dyDescent="0.25">
      <c r="A59" s="39" t="s">
        <v>20</v>
      </c>
      <c r="B59" s="40">
        <v>3</v>
      </c>
      <c r="C59" s="41" t="s">
        <v>37</v>
      </c>
      <c r="D59" s="23" t="s">
        <v>222</v>
      </c>
      <c r="E59" s="24">
        <f t="shared" si="39"/>
        <v>2</v>
      </c>
      <c r="F59" s="19">
        <v>334</v>
      </c>
      <c r="G59" s="19">
        <v>4327</v>
      </c>
      <c r="H59" s="19">
        <v>2100</v>
      </c>
      <c r="I59" s="19">
        <v>403</v>
      </c>
      <c r="J59" s="19">
        <v>22</v>
      </c>
      <c r="K59" s="19">
        <v>1802</v>
      </c>
      <c r="L59" s="19">
        <v>334</v>
      </c>
      <c r="M59" s="17">
        <v>4327</v>
      </c>
      <c r="N59" s="24">
        <f>IF(G59=(H59+I59+J59+K59),1,0)</f>
        <v>1</v>
      </c>
      <c r="O59" s="24">
        <f>IF(G59=M59,1,0)</f>
        <v>1</v>
      </c>
      <c r="P59" s="24">
        <f>IF(F59=L59,1,0)</f>
        <v>1</v>
      </c>
      <c r="Q59" s="19">
        <v>158</v>
      </c>
      <c r="R59" s="18">
        <v>8</v>
      </c>
      <c r="S59" s="18">
        <v>158</v>
      </c>
      <c r="T59" s="18">
        <v>8</v>
      </c>
      <c r="U59" s="24">
        <f t="shared" si="67"/>
        <v>1</v>
      </c>
      <c r="V59" s="24">
        <f t="shared" si="67"/>
        <v>1</v>
      </c>
      <c r="W59" s="18">
        <v>80.7</v>
      </c>
      <c r="X59" s="18">
        <v>386</v>
      </c>
      <c r="Y59" s="18">
        <v>80.7</v>
      </c>
      <c r="Z59" s="18">
        <v>386</v>
      </c>
      <c r="AA59" s="24">
        <f t="shared" si="68"/>
        <v>1</v>
      </c>
      <c r="AB59" s="24">
        <f t="shared" si="68"/>
        <v>1</v>
      </c>
      <c r="AC59" s="24">
        <f>E59+N59+O59+P59+U59+V59+AA59+AB59</f>
        <v>9</v>
      </c>
      <c r="AD59" s="24">
        <f t="shared" si="48"/>
        <v>100</v>
      </c>
    </row>
    <row r="60" spans="1:30" s="42" customFormat="1" ht="30" customHeight="1" x14ac:dyDescent="0.25">
      <c r="A60" s="39" t="s">
        <v>20</v>
      </c>
      <c r="B60" s="40">
        <v>4</v>
      </c>
      <c r="C60" s="41" t="s">
        <v>38</v>
      </c>
      <c r="D60" s="23" t="s">
        <v>222</v>
      </c>
      <c r="E60" s="24">
        <f t="shared" si="39"/>
        <v>2</v>
      </c>
      <c r="F60" s="19">
        <v>47</v>
      </c>
      <c r="G60" s="19">
        <v>2403</v>
      </c>
      <c r="H60" s="19">
        <v>878</v>
      </c>
      <c r="I60" s="19">
        <v>137</v>
      </c>
      <c r="J60" s="19">
        <v>42</v>
      </c>
      <c r="K60" s="19">
        <v>1346</v>
      </c>
      <c r="L60" s="19">
        <v>47</v>
      </c>
      <c r="M60" s="17">
        <v>2403</v>
      </c>
      <c r="N60" s="24">
        <f>IF(G60=(H60+I60+J60+K60),1,0)</f>
        <v>1</v>
      </c>
      <c r="O60" s="24">
        <f>IF(G60=M60,1,0)</f>
        <v>1</v>
      </c>
      <c r="P60" s="24">
        <f>IF(F60=L60,1,0)</f>
        <v>1</v>
      </c>
      <c r="Q60" s="19">
        <v>60</v>
      </c>
      <c r="R60" s="18">
        <v>7</v>
      </c>
      <c r="S60" s="18">
        <v>60</v>
      </c>
      <c r="T60" s="18">
        <v>7</v>
      </c>
      <c r="U60" s="24">
        <f t="shared" si="67"/>
        <v>1</v>
      </c>
      <c r="V60" s="24">
        <f t="shared" si="67"/>
        <v>1</v>
      </c>
      <c r="W60" s="18">
        <v>38.200000000000003</v>
      </c>
      <c r="X60" s="18">
        <v>58</v>
      </c>
      <c r="Y60" s="18">
        <v>38.200000000000003</v>
      </c>
      <c r="Z60" s="18">
        <v>58</v>
      </c>
      <c r="AA60" s="24">
        <f t="shared" si="68"/>
        <v>1</v>
      </c>
      <c r="AB60" s="24">
        <f t="shared" si="68"/>
        <v>1</v>
      </c>
      <c r="AC60" s="24">
        <f>E60+N60+O60+P60+U60+V60+AA60+AB60</f>
        <v>9</v>
      </c>
      <c r="AD60" s="24">
        <f t="shared" si="48"/>
        <v>100</v>
      </c>
    </row>
    <row r="61" spans="1:30" s="42" customFormat="1" ht="16.5" customHeight="1" x14ac:dyDescent="0.25">
      <c r="A61" s="43" t="s">
        <v>20</v>
      </c>
      <c r="B61" s="44"/>
      <c r="C61" s="5" t="s">
        <v>40</v>
      </c>
      <c r="D61" s="21">
        <f>SUM(D57:D60)</f>
        <v>0</v>
      </c>
      <c r="E61" s="21">
        <f>AVERAGE(E57:E60)</f>
        <v>2</v>
      </c>
      <c r="F61" s="21">
        <f>SUM(F57:F60)</f>
        <v>1442</v>
      </c>
      <c r="G61" s="21">
        <f>SUM(G57:G60)</f>
        <v>18257</v>
      </c>
      <c r="H61" s="21">
        <f t="shared" ref="H61:K61" si="69">SUM(H57:H60)</f>
        <v>6446</v>
      </c>
      <c r="I61" s="21">
        <f t="shared" si="69"/>
        <v>1514</v>
      </c>
      <c r="J61" s="21">
        <f t="shared" si="69"/>
        <v>1514</v>
      </c>
      <c r="K61" s="21">
        <f t="shared" si="69"/>
        <v>8783</v>
      </c>
      <c r="L61" s="21">
        <f>SUM(L57:L60)</f>
        <v>1442</v>
      </c>
      <c r="M61" s="21">
        <f>SUM(M57:M60)</f>
        <v>18257</v>
      </c>
      <c r="N61" s="21">
        <f>AVERAGE(N57:N60)</f>
        <v>1</v>
      </c>
      <c r="O61" s="21">
        <f t="shared" ref="O61:P61" si="70">AVERAGE(O57:O60)</f>
        <v>1</v>
      </c>
      <c r="P61" s="21">
        <f t="shared" si="70"/>
        <v>1</v>
      </c>
      <c r="Q61" s="21">
        <f>SUM(Q57:Q60)</f>
        <v>456</v>
      </c>
      <c r="R61" s="21">
        <f t="shared" ref="R61:T61" si="71">SUM(R57:R60)</f>
        <v>31</v>
      </c>
      <c r="S61" s="21">
        <f t="shared" si="71"/>
        <v>456</v>
      </c>
      <c r="T61" s="21">
        <f t="shared" si="71"/>
        <v>31</v>
      </c>
      <c r="U61" s="21">
        <f>AVERAGE(U57:U60)</f>
        <v>1</v>
      </c>
      <c r="V61" s="21">
        <f>AVERAGE(V57:V60)</f>
        <v>1</v>
      </c>
      <c r="W61" s="21">
        <f>SUM(W57:W60)</f>
        <v>272.5</v>
      </c>
      <c r="X61" s="21">
        <f>SUM(X57:X60)</f>
        <v>1827</v>
      </c>
      <c r="Y61" s="37">
        <f t="shared" ref="Y61:Z61" si="72">SUM(Y57:Y60)</f>
        <v>272.5</v>
      </c>
      <c r="Z61" s="21">
        <f t="shared" si="72"/>
        <v>1827</v>
      </c>
      <c r="AA61" s="21">
        <f>AVERAGE(AA57:AA60)</f>
        <v>1</v>
      </c>
      <c r="AB61" s="21">
        <f t="shared" ref="AB61:AC61" si="73">AVERAGE(AB57:AB60)</f>
        <v>1</v>
      </c>
      <c r="AC61" s="21">
        <f t="shared" si="73"/>
        <v>9</v>
      </c>
      <c r="AD61" s="21">
        <f>AVERAGE(AD57:AD60)</f>
        <v>100</v>
      </c>
    </row>
    <row r="62" spans="1:30" s="42" customFormat="1" ht="30" customHeight="1" x14ac:dyDescent="0.25">
      <c r="A62" s="39" t="s">
        <v>21</v>
      </c>
      <c r="B62" s="40">
        <v>1</v>
      </c>
      <c r="C62" s="41" t="s">
        <v>49</v>
      </c>
      <c r="D62" s="23" t="s">
        <v>222</v>
      </c>
      <c r="E62" s="24">
        <f t="shared" si="39"/>
        <v>2</v>
      </c>
      <c r="F62" s="19">
        <v>58</v>
      </c>
      <c r="G62" s="19">
        <v>1687</v>
      </c>
      <c r="H62" s="19">
        <v>648</v>
      </c>
      <c r="I62" s="19">
        <v>171</v>
      </c>
      <c r="J62" s="19">
        <v>868</v>
      </c>
      <c r="K62" s="19"/>
      <c r="L62" s="19">
        <v>58</v>
      </c>
      <c r="M62" s="17">
        <v>1687</v>
      </c>
      <c r="N62" s="24">
        <f>IF(G62=(H62+I62+J62+K62),1,0)</f>
        <v>1</v>
      </c>
      <c r="O62" s="24">
        <f>IF(G62=M62,1,0)</f>
        <v>1</v>
      </c>
      <c r="P62" s="24">
        <f>IF(F62=L62,1,0)</f>
        <v>1</v>
      </c>
      <c r="Q62" s="19">
        <v>62</v>
      </c>
      <c r="R62" s="18">
        <v>6</v>
      </c>
      <c r="S62" s="18">
        <v>62</v>
      </c>
      <c r="T62" s="18">
        <v>6</v>
      </c>
      <c r="U62" s="24">
        <f t="shared" ref="U62:V66" si="74">IF(Q62=S62,1,0)</f>
        <v>1</v>
      </c>
      <c r="V62" s="24">
        <f t="shared" si="74"/>
        <v>1</v>
      </c>
      <c r="W62" s="19">
        <v>43.1</v>
      </c>
      <c r="X62" s="19">
        <v>65</v>
      </c>
      <c r="Y62" s="19">
        <v>43.1</v>
      </c>
      <c r="Z62" s="19">
        <v>65</v>
      </c>
      <c r="AA62" s="24">
        <f t="shared" ref="AA62:AB66" si="75">IF(W62=Y62,1,0)</f>
        <v>1</v>
      </c>
      <c r="AB62" s="24">
        <f t="shared" si="75"/>
        <v>1</v>
      </c>
      <c r="AC62" s="24">
        <f>E62+N62+O62+P62+U62+V62+AA62+AB62</f>
        <v>9</v>
      </c>
      <c r="AD62" s="24">
        <f t="shared" si="48"/>
        <v>100</v>
      </c>
    </row>
    <row r="63" spans="1:30" s="42" customFormat="1" ht="30" customHeight="1" x14ac:dyDescent="0.25">
      <c r="A63" s="39" t="s">
        <v>21</v>
      </c>
      <c r="B63" s="40">
        <v>2</v>
      </c>
      <c r="C63" s="41" t="s">
        <v>50</v>
      </c>
      <c r="D63" s="23" t="s">
        <v>222</v>
      </c>
      <c r="E63" s="24">
        <f t="shared" si="39"/>
        <v>2</v>
      </c>
      <c r="F63" s="19">
        <v>546</v>
      </c>
      <c r="G63" s="19">
        <v>7138</v>
      </c>
      <c r="H63" s="19">
        <v>3690</v>
      </c>
      <c r="I63" s="19">
        <v>207</v>
      </c>
      <c r="J63" s="19">
        <v>3241</v>
      </c>
      <c r="K63" s="19"/>
      <c r="L63" s="22">
        <v>546</v>
      </c>
      <c r="M63" s="17">
        <v>7138</v>
      </c>
      <c r="N63" s="24">
        <f>IF(G63=(H63+I63+J63+K63),1,0)</f>
        <v>1</v>
      </c>
      <c r="O63" s="24">
        <f>IF(G63=M63,1,0)</f>
        <v>1</v>
      </c>
      <c r="P63" s="24">
        <f>IF(F63=L63,1,0)</f>
        <v>1</v>
      </c>
      <c r="Q63" s="19">
        <v>232</v>
      </c>
      <c r="R63" s="18">
        <v>7</v>
      </c>
      <c r="S63" s="18">
        <v>232</v>
      </c>
      <c r="T63" s="18">
        <v>7</v>
      </c>
      <c r="U63" s="24">
        <f t="shared" si="74"/>
        <v>1</v>
      </c>
      <c r="V63" s="24">
        <f t="shared" si="74"/>
        <v>1</v>
      </c>
      <c r="W63" s="22">
        <v>144.4</v>
      </c>
      <c r="X63" s="22">
        <v>741</v>
      </c>
      <c r="Y63" s="22">
        <v>144.4</v>
      </c>
      <c r="Z63" s="22">
        <v>741</v>
      </c>
      <c r="AA63" s="24">
        <f t="shared" si="75"/>
        <v>1</v>
      </c>
      <c r="AB63" s="24">
        <f t="shared" si="75"/>
        <v>1</v>
      </c>
      <c r="AC63" s="24">
        <f>E63+N63+O63+P63+U63+V63+AA63+AB63</f>
        <v>9</v>
      </c>
      <c r="AD63" s="24">
        <f t="shared" si="48"/>
        <v>100</v>
      </c>
    </row>
    <row r="64" spans="1:30" s="42" customFormat="1" ht="30" customHeight="1" x14ac:dyDescent="0.25">
      <c r="A64" s="39" t="s">
        <v>21</v>
      </c>
      <c r="B64" s="40">
        <v>3</v>
      </c>
      <c r="C64" s="41" t="s">
        <v>51</v>
      </c>
      <c r="D64" s="23" t="s">
        <v>222</v>
      </c>
      <c r="E64" s="24">
        <f t="shared" si="39"/>
        <v>2</v>
      </c>
      <c r="F64" s="19">
        <v>254</v>
      </c>
      <c r="G64" s="19">
        <v>999</v>
      </c>
      <c r="H64" s="19">
        <v>553</v>
      </c>
      <c r="I64" s="19">
        <v>123</v>
      </c>
      <c r="J64" s="19">
        <v>301</v>
      </c>
      <c r="K64" s="19">
        <v>22</v>
      </c>
      <c r="L64" s="19">
        <v>254</v>
      </c>
      <c r="M64" s="17">
        <v>999</v>
      </c>
      <c r="N64" s="24">
        <f>IF(G64=(H64+I64+J64+K64),1,0)</f>
        <v>1</v>
      </c>
      <c r="O64" s="24">
        <f>IF(G64=M64,1,0)</f>
        <v>1</v>
      </c>
      <c r="P64" s="24">
        <f>IF(F64=L64,1,0)</f>
        <v>1</v>
      </c>
      <c r="Q64" s="19">
        <v>139</v>
      </c>
      <c r="R64" s="18">
        <v>7</v>
      </c>
      <c r="S64" s="18">
        <v>139</v>
      </c>
      <c r="T64" s="18">
        <v>7</v>
      </c>
      <c r="U64" s="24">
        <f t="shared" si="74"/>
        <v>1</v>
      </c>
      <c r="V64" s="24">
        <f t="shared" si="74"/>
        <v>1</v>
      </c>
      <c r="W64" s="22">
        <v>49.5</v>
      </c>
      <c r="X64" s="22">
        <v>282</v>
      </c>
      <c r="Y64" s="22">
        <v>49.5</v>
      </c>
      <c r="Z64" s="22">
        <v>282</v>
      </c>
      <c r="AA64" s="24">
        <f t="shared" si="75"/>
        <v>1</v>
      </c>
      <c r="AB64" s="24">
        <f t="shared" si="75"/>
        <v>1</v>
      </c>
      <c r="AC64" s="24">
        <f>E64+N64+O64+P64+U64+V64+AA64+AB64</f>
        <v>9</v>
      </c>
      <c r="AD64" s="24">
        <f t="shared" si="48"/>
        <v>100</v>
      </c>
    </row>
    <row r="65" spans="1:30" s="42" customFormat="1" ht="30" customHeight="1" x14ac:dyDescent="0.25">
      <c r="A65" s="39" t="s">
        <v>21</v>
      </c>
      <c r="B65" s="40">
        <v>4</v>
      </c>
      <c r="C65" s="41" t="s">
        <v>52</v>
      </c>
      <c r="D65" s="23" t="s">
        <v>222</v>
      </c>
      <c r="E65" s="24">
        <f t="shared" si="39"/>
        <v>2</v>
      </c>
      <c r="F65" s="19">
        <v>265</v>
      </c>
      <c r="G65" s="19">
        <v>3142</v>
      </c>
      <c r="H65" s="19">
        <v>1239</v>
      </c>
      <c r="I65" s="19">
        <v>1585</v>
      </c>
      <c r="J65" s="19">
        <v>318</v>
      </c>
      <c r="K65" s="19"/>
      <c r="L65" s="19">
        <v>265</v>
      </c>
      <c r="M65" s="17">
        <v>3142</v>
      </c>
      <c r="N65" s="24">
        <f>IF(G65=(H65+I65+J65+K65),1,0)</f>
        <v>1</v>
      </c>
      <c r="O65" s="24">
        <f>IF(G65=M65,1,0)</f>
        <v>1</v>
      </c>
      <c r="P65" s="24">
        <f>IF(F65=L65,1,0)</f>
        <v>1</v>
      </c>
      <c r="Q65" s="19">
        <v>204</v>
      </c>
      <c r="R65" s="18">
        <v>7</v>
      </c>
      <c r="S65" s="18">
        <v>204</v>
      </c>
      <c r="T65" s="18">
        <v>7</v>
      </c>
      <c r="U65" s="24">
        <f t="shared" si="74"/>
        <v>1</v>
      </c>
      <c r="V65" s="24">
        <f t="shared" si="74"/>
        <v>1</v>
      </c>
      <c r="W65" s="22">
        <v>51.2</v>
      </c>
      <c r="X65" s="22">
        <v>280</v>
      </c>
      <c r="Y65" s="22">
        <v>51.2</v>
      </c>
      <c r="Z65" s="22">
        <v>280</v>
      </c>
      <c r="AA65" s="24">
        <f t="shared" si="75"/>
        <v>1</v>
      </c>
      <c r="AB65" s="24">
        <f t="shared" si="75"/>
        <v>1</v>
      </c>
      <c r="AC65" s="24">
        <f>E65+N65+O65+P65+U65+V65+AA65+AB65</f>
        <v>9</v>
      </c>
      <c r="AD65" s="24">
        <f t="shared" si="48"/>
        <v>100</v>
      </c>
    </row>
    <row r="66" spans="1:30" s="42" customFormat="1" ht="30" customHeight="1" x14ac:dyDescent="0.25">
      <c r="A66" s="39" t="s">
        <v>21</v>
      </c>
      <c r="B66" s="40">
        <v>5</v>
      </c>
      <c r="C66" s="41" t="s">
        <v>53</v>
      </c>
      <c r="D66" s="23" t="s">
        <v>222</v>
      </c>
      <c r="E66" s="24">
        <f t="shared" si="39"/>
        <v>2</v>
      </c>
      <c r="F66" s="19">
        <v>28</v>
      </c>
      <c r="G66" s="19">
        <v>1213</v>
      </c>
      <c r="H66" s="19">
        <v>845</v>
      </c>
      <c r="I66" s="19">
        <v>334</v>
      </c>
      <c r="J66" s="19">
        <v>34</v>
      </c>
      <c r="K66" s="19"/>
      <c r="L66" s="19">
        <v>28</v>
      </c>
      <c r="M66" s="17">
        <v>1213</v>
      </c>
      <c r="N66" s="24">
        <f>IF(G66=(H66+I66+J66+K66),1,0)</f>
        <v>1</v>
      </c>
      <c r="O66" s="24">
        <f>IF(G66=M66,1,0)</f>
        <v>1</v>
      </c>
      <c r="P66" s="24">
        <f>IF(F66=L66,1,0)</f>
        <v>1</v>
      </c>
      <c r="Q66" s="19">
        <v>22</v>
      </c>
      <c r="R66" s="18">
        <v>7</v>
      </c>
      <c r="S66" s="18">
        <v>22</v>
      </c>
      <c r="T66" s="18">
        <v>7</v>
      </c>
      <c r="U66" s="24">
        <f t="shared" si="74"/>
        <v>1</v>
      </c>
      <c r="V66" s="24">
        <f t="shared" si="74"/>
        <v>1</v>
      </c>
      <c r="W66" s="22">
        <v>29.6</v>
      </c>
      <c r="X66" s="22">
        <v>28</v>
      </c>
      <c r="Y66" s="22">
        <v>29.6</v>
      </c>
      <c r="Z66" s="22">
        <v>28</v>
      </c>
      <c r="AA66" s="24">
        <f t="shared" si="75"/>
        <v>1</v>
      </c>
      <c r="AB66" s="24">
        <f t="shared" si="75"/>
        <v>1</v>
      </c>
      <c r="AC66" s="24">
        <f>E66+N66+O66+P66+U66+V66+AA66+AB66</f>
        <v>9</v>
      </c>
      <c r="AD66" s="24">
        <f t="shared" si="48"/>
        <v>100</v>
      </c>
    </row>
    <row r="67" spans="1:30" s="33" customFormat="1" ht="16.5" customHeight="1" x14ac:dyDescent="0.25">
      <c r="A67" s="34" t="s">
        <v>21</v>
      </c>
      <c r="B67" s="35"/>
      <c r="C67" s="5" t="s">
        <v>40</v>
      </c>
      <c r="D67" s="21">
        <f>SUM(D62:D66)</f>
        <v>0</v>
      </c>
      <c r="E67" s="21">
        <f>AVERAGE(E62:E66)</f>
        <v>2</v>
      </c>
      <c r="F67" s="21">
        <f>SUM(F62:F66)</f>
        <v>1151</v>
      </c>
      <c r="G67" s="21">
        <f>SUM(G62:G66)</f>
        <v>14179</v>
      </c>
      <c r="H67" s="21">
        <f t="shared" ref="H67:K67" si="76">SUM(H62:H66)</f>
        <v>6975</v>
      </c>
      <c r="I67" s="21">
        <f t="shared" si="76"/>
        <v>2420</v>
      </c>
      <c r="J67" s="21">
        <f t="shared" si="76"/>
        <v>4762</v>
      </c>
      <c r="K67" s="21">
        <f t="shared" si="76"/>
        <v>22</v>
      </c>
      <c r="L67" s="21">
        <f>SUM(L62:L66)</f>
        <v>1151</v>
      </c>
      <c r="M67" s="21">
        <f>SUM(M62:M66)</f>
        <v>14179</v>
      </c>
      <c r="N67" s="21">
        <f>AVERAGE(N62:N66)</f>
        <v>1</v>
      </c>
      <c r="O67" s="21">
        <f t="shared" ref="O67:P67" si="77">AVERAGE(O62:O66)</f>
        <v>1</v>
      </c>
      <c r="P67" s="21">
        <f t="shared" si="77"/>
        <v>1</v>
      </c>
      <c r="Q67" s="21">
        <f>SUM(Q62:Q66)</f>
        <v>659</v>
      </c>
      <c r="R67" s="21">
        <f t="shared" ref="R67:T67" si="78">SUM(R62:R66)</f>
        <v>34</v>
      </c>
      <c r="S67" s="21">
        <f t="shared" si="78"/>
        <v>659</v>
      </c>
      <c r="T67" s="21">
        <f t="shared" si="78"/>
        <v>34</v>
      </c>
      <c r="U67" s="21">
        <f>AVERAGE(U62:U66)</f>
        <v>1</v>
      </c>
      <c r="V67" s="21">
        <f>AVERAGE(V62:V66)</f>
        <v>1</v>
      </c>
      <c r="W67" s="21">
        <f>SUM(W62:W66)</f>
        <v>317.8</v>
      </c>
      <c r="X67" s="21">
        <f t="shared" ref="X67:Z67" si="79">SUM(X62:X66)</f>
        <v>1396</v>
      </c>
      <c r="Y67" s="37">
        <f t="shared" si="79"/>
        <v>317.8</v>
      </c>
      <c r="Z67" s="21">
        <f t="shared" si="79"/>
        <v>1396</v>
      </c>
      <c r="AA67" s="21">
        <f>AVERAGE(AA62:AA66)</f>
        <v>1</v>
      </c>
      <c r="AB67" s="21">
        <f t="shared" ref="AB67:AC67" si="80">AVERAGE(AB62:AB66)</f>
        <v>1</v>
      </c>
      <c r="AC67" s="21">
        <f t="shared" si="80"/>
        <v>9</v>
      </c>
      <c r="AD67" s="21">
        <f>AVERAGE(AD62:AD66)</f>
        <v>100</v>
      </c>
    </row>
    <row r="68" spans="1:30" s="42" customFormat="1" ht="30" customHeight="1" x14ac:dyDescent="0.25">
      <c r="A68" s="39" t="s">
        <v>22</v>
      </c>
      <c r="B68" s="40">
        <v>1</v>
      </c>
      <c r="C68" s="41" t="s">
        <v>54</v>
      </c>
      <c r="D68" s="23" t="s">
        <v>222</v>
      </c>
      <c r="E68" s="24">
        <f t="shared" ref="E68:E74" si="81">IF(D68="закрыта",2,0)</f>
        <v>2</v>
      </c>
      <c r="F68" s="18">
        <v>95</v>
      </c>
      <c r="G68" s="18">
        <v>5870</v>
      </c>
      <c r="H68" s="18">
        <v>1465</v>
      </c>
      <c r="I68" s="18">
        <v>549</v>
      </c>
      <c r="J68" s="18">
        <v>3041</v>
      </c>
      <c r="K68" s="18">
        <v>815</v>
      </c>
      <c r="L68" s="18">
        <v>95</v>
      </c>
      <c r="M68" s="17">
        <v>5870</v>
      </c>
      <c r="N68" s="24">
        <f t="shared" ref="N68:N74" si="82">IF(G68=(H68+I68+J68+K68),1,0)</f>
        <v>1</v>
      </c>
      <c r="O68" s="24">
        <f t="shared" ref="O68:O74" si="83">IF(G68=M68,1,0)</f>
        <v>1</v>
      </c>
      <c r="P68" s="24">
        <f t="shared" ref="P68:P74" si="84">IF(F68=L68,1,0)</f>
        <v>1</v>
      </c>
      <c r="Q68" s="18">
        <v>175</v>
      </c>
      <c r="R68" s="18">
        <v>7</v>
      </c>
      <c r="S68" s="18">
        <v>175</v>
      </c>
      <c r="T68" s="18">
        <v>7</v>
      </c>
      <c r="U68" s="24">
        <f t="shared" ref="U68:V74" si="85">IF(Q68=S68,1,0)</f>
        <v>1</v>
      </c>
      <c r="V68" s="24">
        <f t="shared" si="85"/>
        <v>1</v>
      </c>
      <c r="W68" s="18">
        <v>74.400000000000006</v>
      </c>
      <c r="X68" s="18">
        <v>96</v>
      </c>
      <c r="Y68" s="18">
        <v>74.400000000000006</v>
      </c>
      <c r="Z68" s="18">
        <v>96</v>
      </c>
      <c r="AA68" s="24">
        <f t="shared" ref="AA68:AB74" si="86">IF(W68=Y68,1,0)</f>
        <v>1</v>
      </c>
      <c r="AB68" s="24">
        <f t="shared" si="86"/>
        <v>1</v>
      </c>
      <c r="AC68" s="24">
        <f t="shared" ref="AC68:AC74" si="87">E68+N68+O68+P68+U68+V68+AA68+AB68</f>
        <v>9</v>
      </c>
      <c r="AD68" s="24">
        <f t="shared" ref="AD68:AD96" si="88">AC68*100/$AC$8</f>
        <v>100</v>
      </c>
    </row>
    <row r="69" spans="1:30" s="42" customFormat="1" ht="30" customHeight="1" x14ac:dyDescent="0.25">
      <c r="A69" s="39" t="s">
        <v>22</v>
      </c>
      <c r="B69" s="40">
        <v>2</v>
      </c>
      <c r="C69" s="41" t="s">
        <v>55</v>
      </c>
      <c r="D69" s="23" t="s">
        <v>222</v>
      </c>
      <c r="E69" s="24">
        <f t="shared" si="81"/>
        <v>2</v>
      </c>
      <c r="F69" s="18">
        <v>538</v>
      </c>
      <c r="G69" s="18">
        <v>6748</v>
      </c>
      <c r="H69" s="18">
        <v>2678</v>
      </c>
      <c r="I69" s="18">
        <v>899</v>
      </c>
      <c r="J69" s="18">
        <v>3171</v>
      </c>
      <c r="K69" s="18">
        <v>0</v>
      </c>
      <c r="L69" s="20">
        <v>538</v>
      </c>
      <c r="M69" s="17">
        <v>6748</v>
      </c>
      <c r="N69" s="24">
        <f t="shared" si="82"/>
        <v>1</v>
      </c>
      <c r="O69" s="24">
        <f t="shared" si="83"/>
        <v>1</v>
      </c>
      <c r="P69" s="24">
        <f t="shared" si="84"/>
        <v>1</v>
      </c>
      <c r="Q69" s="18">
        <v>229</v>
      </c>
      <c r="R69" s="18">
        <v>8</v>
      </c>
      <c r="S69" s="18">
        <v>229</v>
      </c>
      <c r="T69" s="18">
        <v>8</v>
      </c>
      <c r="U69" s="24">
        <f t="shared" si="85"/>
        <v>1</v>
      </c>
      <c r="V69" s="24">
        <f t="shared" si="85"/>
        <v>1</v>
      </c>
      <c r="W69" s="20">
        <v>95.2</v>
      </c>
      <c r="X69" s="20">
        <v>690</v>
      </c>
      <c r="Y69" s="20">
        <v>95.2</v>
      </c>
      <c r="Z69" s="20">
        <v>690</v>
      </c>
      <c r="AA69" s="24">
        <f t="shared" si="86"/>
        <v>1</v>
      </c>
      <c r="AB69" s="24">
        <f t="shared" si="86"/>
        <v>1</v>
      </c>
      <c r="AC69" s="24">
        <f t="shared" si="87"/>
        <v>9</v>
      </c>
      <c r="AD69" s="24">
        <f t="shared" si="88"/>
        <v>100</v>
      </c>
    </row>
    <row r="70" spans="1:30" s="42" customFormat="1" ht="30" customHeight="1" x14ac:dyDescent="0.25">
      <c r="A70" s="39" t="s">
        <v>22</v>
      </c>
      <c r="B70" s="40">
        <v>3</v>
      </c>
      <c r="C70" s="41" t="s">
        <v>56</v>
      </c>
      <c r="D70" s="23" t="s">
        <v>222</v>
      </c>
      <c r="E70" s="24">
        <f t="shared" si="81"/>
        <v>2</v>
      </c>
      <c r="F70" s="18">
        <v>99</v>
      </c>
      <c r="G70" s="18">
        <v>1277</v>
      </c>
      <c r="H70" s="18">
        <v>371</v>
      </c>
      <c r="I70" s="18">
        <v>185</v>
      </c>
      <c r="J70" s="18">
        <v>721</v>
      </c>
      <c r="K70" s="18">
        <v>0</v>
      </c>
      <c r="L70" s="18">
        <v>99</v>
      </c>
      <c r="M70" s="17">
        <v>1277</v>
      </c>
      <c r="N70" s="24">
        <f t="shared" si="82"/>
        <v>1</v>
      </c>
      <c r="O70" s="24">
        <f t="shared" si="83"/>
        <v>1</v>
      </c>
      <c r="P70" s="24">
        <f t="shared" si="84"/>
        <v>1</v>
      </c>
      <c r="Q70" s="18">
        <v>87</v>
      </c>
      <c r="R70" s="18">
        <v>8</v>
      </c>
      <c r="S70" s="18">
        <v>87</v>
      </c>
      <c r="T70" s="18">
        <v>8</v>
      </c>
      <c r="U70" s="24">
        <f t="shared" si="85"/>
        <v>1</v>
      </c>
      <c r="V70" s="24">
        <f t="shared" si="85"/>
        <v>1</v>
      </c>
      <c r="W70" s="20">
        <v>29.4</v>
      </c>
      <c r="X70" s="20">
        <v>99</v>
      </c>
      <c r="Y70" s="20">
        <v>29.4</v>
      </c>
      <c r="Z70" s="20">
        <v>99</v>
      </c>
      <c r="AA70" s="24">
        <f t="shared" si="86"/>
        <v>1</v>
      </c>
      <c r="AB70" s="24">
        <f t="shared" si="86"/>
        <v>1</v>
      </c>
      <c r="AC70" s="24">
        <f t="shared" si="87"/>
        <v>9</v>
      </c>
      <c r="AD70" s="24">
        <f t="shared" si="88"/>
        <v>100</v>
      </c>
    </row>
    <row r="71" spans="1:30" s="42" customFormat="1" ht="30" customHeight="1" x14ac:dyDescent="0.25">
      <c r="A71" s="39" t="s">
        <v>22</v>
      </c>
      <c r="B71" s="40">
        <v>4</v>
      </c>
      <c r="C71" s="41" t="s">
        <v>57</v>
      </c>
      <c r="D71" s="23" t="s">
        <v>222</v>
      </c>
      <c r="E71" s="24">
        <f t="shared" si="81"/>
        <v>2</v>
      </c>
      <c r="F71" s="18">
        <v>107</v>
      </c>
      <c r="G71" s="18">
        <v>2992</v>
      </c>
      <c r="H71" s="18">
        <v>1160</v>
      </c>
      <c r="I71" s="18">
        <v>367</v>
      </c>
      <c r="J71" s="18">
        <v>1465</v>
      </c>
      <c r="K71" s="18">
        <v>0</v>
      </c>
      <c r="L71" s="18">
        <v>122</v>
      </c>
      <c r="M71" s="17">
        <v>2992</v>
      </c>
      <c r="N71" s="24">
        <f t="shared" si="82"/>
        <v>1</v>
      </c>
      <c r="O71" s="24">
        <f t="shared" si="83"/>
        <v>1</v>
      </c>
      <c r="P71" s="24">
        <f t="shared" si="84"/>
        <v>0</v>
      </c>
      <c r="Q71" s="18">
        <v>99</v>
      </c>
      <c r="R71" s="18">
        <v>8</v>
      </c>
      <c r="S71" s="18">
        <v>99</v>
      </c>
      <c r="T71" s="18">
        <v>8</v>
      </c>
      <c r="U71" s="24">
        <f t="shared" si="85"/>
        <v>1</v>
      </c>
      <c r="V71" s="24">
        <f t="shared" si="85"/>
        <v>1</v>
      </c>
      <c r="W71" s="20">
        <v>55.9</v>
      </c>
      <c r="X71" s="20">
        <v>122</v>
      </c>
      <c r="Y71" s="20">
        <v>55.9</v>
      </c>
      <c r="Z71" s="20">
        <v>122</v>
      </c>
      <c r="AA71" s="24">
        <f t="shared" si="86"/>
        <v>1</v>
      </c>
      <c r="AB71" s="24">
        <f t="shared" si="86"/>
        <v>1</v>
      </c>
      <c r="AC71" s="24">
        <f t="shared" si="87"/>
        <v>8</v>
      </c>
      <c r="AD71" s="24">
        <f t="shared" si="88"/>
        <v>88.888888888888886</v>
      </c>
    </row>
    <row r="72" spans="1:30" s="42" customFormat="1" ht="30" customHeight="1" x14ac:dyDescent="0.25">
      <c r="A72" s="39" t="s">
        <v>22</v>
      </c>
      <c r="B72" s="40">
        <v>5</v>
      </c>
      <c r="C72" s="41" t="s">
        <v>58</v>
      </c>
      <c r="D72" s="23" t="s">
        <v>222</v>
      </c>
      <c r="E72" s="24">
        <f t="shared" si="81"/>
        <v>2</v>
      </c>
      <c r="F72" s="18">
        <v>583</v>
      </c>
      <c r="G72" s="18">
        <v>4075</v>
      </c>
      <c r="H72" s="18">
        <v>2025</v>
      </c>
      <c r="I72" s="18">
        <v>285</v>
      </c>
      <c r="J72" s="18">
        <v>1765</v>
      </c>
      <c r="K72" s="18">
        <v>0</v>
      </c>
      <c r="L72" s="18">
        <v>583</v>
      </c>
      <c r="M72" s="17">
        <v>4075</v>
      </c>
      <c r="N72" s="24">
        <f t="shared" si="82"/>
        <v>1</v>
      </c>
      <c r="O72" s="24">
        <f t="shared" si="83"/>
        <v>1</v>
      </c>
      <c r="P72" s="24">
        <f t="shared" si="84"/>
        <v>1</v>
      </c>
      <c r="Q72" s="18">
        <v>205</v>
      </c>
      <c r="R72" s="18">
        <v>8</v>
      </c>
      <c r="S72" s="18">
        <v>205</v>
      </c>
      <c r="T72" s="18">
        <v>8</v>
      </c>
      <c r="U72" s="24">
        <f t="shared" si="85"/>
        <v>1</v>
      </c>
      <c r="V72" s="24">
        <f t="shared" si="85"/>
        <v>1</v>
      </c>
      <c r="W72" s="20">
        <v>87.4</v>
      </c>
      <c r="X72" s="20">
        <v>763</v>
      </c>
      <c r="Y72" s="20">
        <v>87.4</v>
      </c>
      <c r="Z72" s="18">
        <v>763</v>
      </c>
      <c r="AA72" s="24">
        <f t="shared" si="86"/>
        <v>1</v>
      </c>
      <c r="AB72" s="24">
        <f t="shared" si="86"/>
        <v>1</v>
      </c>
      <c r="AC72" s="24">
        <f t="shared" si="87"/>
        <v>9</v>
      </c>
      <c r="AD72" s="24">
        <f t="shared" si="88"/>
        <v>100</v>
      </c>
    </row>
    <row r="73" spans="1:30" s="42" customFormat="1" ht="30" customHeight="1" x14ac:dyDescent="0.25">
      <c r="A73" s="39" t="s">
        <v>22</v>
      </c>
      <c r="B73" s="40">
        <v>6</v>
      </c>
      <c r="C73" s="41" t="s">
        <v>59</v>
      </c>
      <c r="D73" s="23" t="s">
        <v>222</v>
      </c>
      <c r="E73" s="24">
        <f t="shared" si="81"/>
        <v>2</v>
      </c>
      <c r="F73" s="18">
        <v>604</v>
      </c>
      <c r="G73" s="18">
        <v>6144</v>
      </c>
      <c r="H73" s="18">
        <v>2427</v>
      </c>
      <c r="I73" s="18">
        <v>840</v>
      </c>
      <c r="J73" s="18">
        <v>2877</v>
      </c>
      <c r="K73" s="18">
        <v>0</v>
      </c>
      <c r="L73" s="18">
        <v>671</v>
      </c>
      <c r="M73" s="17">
        <v>6144</v>
      </c>
      <c r="N73" s="24">
        <f t="shared" si="82"/>
        <v>1</v>
      </c>
      <c r="O73" s="24">
        <f t="shared" si="83"/>
        <v>1</v>
      </c>
      <c r="P73" s="24">
        <f t="shared" si="84"/>
        <v>0</v>
      </c>
      <c r="Q73" s="18">
        <v>253</v>
      </c>
      <c r="R73" s="18">
        <v>8</v>
      </c>
      <c r="S73" s="18">
        <v>253</v>
      </c>
      <c r="T73" s="18">
        <v>8</v>
      </c>
      <c r="U73" s="24">
        <f t="shared" si="85"/>
        <v>1</v>
      </c>
      <c r="V73" s="24">
        <f t="shared" si="85"/>
        <v>1</v>
      </c>
      <c r="W73" s="20">
        <v>111.4</v>
      </c>
      <c r="X73" s="20">
        <v>849</v>
      </c>
      <c r="Y73" s="20">
        <v>111.4</v>
      </c>
      <c r="Z73" s="18">
        <v>850</v>
      </c>
      <c r="AA73" s="24">
        <f t="shared" si="86"/>
        <v>1</v>
      </c>
      <c r="AB73" s="24">
        <f t="shared" si="86"/>
        <v>0</v>
      </c>
      <c r="AC73" s="24">
        <f t="shared" si="87"/>
        <v>7</v>
      </c>
      <c r="AD73" s="24">
        <f t="shared" si="88"/>
        <v>77.777777777777771</v>
      </c>
    </row>
    <row r="74" spans="1:30" s="42" customFormat="1" ht="30" customHeight="1" x14ac:dyDescent="0.25">
      <c r="A74" s="39" t="s">
        <v>22</v>
      </c>
      <c r="B74" s="40">
        <v>7</v>
      </c>
      <c r="C74" s="41" t="s">
        <v>60</v>
      </c>
      <c r="D74" s="23" t="s">
        <v>222</v>
      </c>
      <c r="E74" s="24">
        <f t="shared" si="81"/>
        <v>2</v>
      </c>
      <c r="F74" s="18">
        <v>38</v>
      </c>
      <c r="G74" s="18">
        <v>2529</v>
      </c>
      <c r="H74" s="18">
        <v>589</v>
      </c>
      <c r="I74" s="18">
        <v>359</v>
      </c>
      <c r="J74" s="18">
        <v>1581</v>
      </c>
      <c r="K74" s="18">
        <v>0</v>
      </c>
      <c r="L74" s="20">
        <v>38</v>
      </c>
      <c r="M74" s="17">
        <v>2529</v>
      </c>
      <c r="N74" s="24">
        <f t="shared" si="82"/>
        <v>1</v>
      </c>
      <c r="O74" s="24">
        <f t="shared" si="83"/>
        <v>1</v>
      </c>
      <c r="P74" s="24">
        <f t="shared" si="84"/>
        <v>1</v>
      </c>
      <c r="Q74" s="18">
        <v>78</v>
      </c>
      <c r="R74" s="18">
        <v>7</v>
      </c>
      <c r="S74" s="18">
        <v>78</v>
      </c>
      <c r="T74" s="18">
        <v>7</v>
      </c>
      <c r="U74" s="24">
        <f t="shared" si="85"/>
        <v>1</v>
      </c>
      <c r="V74" s="24">
        <f t="shared" si="85"/>
        <v>1</v>
      </c>
      <c r="W74" s="20">
        <v>46.1</v>
      </c>
      <c r="X74" s="20">
        <v>42</v>
      </c>
      <c r="Y74" s="20">
        <v>46.1</v>
      </c>
      <c r="Z74" s="18">
        <v>42</v>
      </c>
      <c r="AA74" s="24">
        <f t="shared" si="86"/>
        <v>1</v>
      </c>
      <c r="AB74" s="24">
        <f t="shared" si="86"/>
        <v>1</v>
      </c>
      <c r="AC74" s="24">
        <f t="shared" si="87"/>
        <v>9</v>
      </c>
      <c r="AD74" s="24">
        <f t="shared" si="88"/>
        <v>100</v>
      </c>
    </row>
    <row r="75" spans="1:30" s="42" customFormat="1" ht="16.5" customHeight="1" x14ac:dyDescent="0.25">
      <c r="A75" s="43" t="s">
        <v>22</v>
      </c>
      <c r="B75" s="44"/>
      <c r="C75" s="5" t="s">
        <v>40</v>
      </c>
      <c r="D75" s="21">
        <f>SUM(D68:D74)</f>
        <v>0</v>
      </c>
      <c r="E75" s="21">
        <f>AVERAGE(E68:E74)</f>
        <v>2</v>
      </c>
      <c r="F75" s="21">
        <f>SUM(F68:F74)</f>
        <v>2064</v>
      </c>
      <c r="G75" s="21">
        <f>SUM(G68:G74)</f>
        <v>29635</v>
      </c>
      <c r="H75" s="21">
        <f t="shared" ref="H75:K75" si="89">SUM(H68:H74)</f>
        <v>10715</v>
      </c>
      <c r="I75" s="21">
        <f t="shared" si="89"/>
        <v>3484</v>
      </c>
      <c r="J75" s="21">
        <f t="shared" si="89"/>
        <v>14621</v>
      </c>
      <c r="K75" s="21">
        <f t="shared" si="89"/>
        <v>815</v>
      </c>
      <c r="L75" s="21">
        <f>SUM(L68:L74)</f>
        <v>2146</v>
      </c>
      <c r="M75" s="21">
        <f>SUM(M68:M74)</f>
        <v>29635</v>
      </c>
      <c r="N75" s="21">
        <f>AVERAGE(N68:N74)</f>
        <v>1</v>
      </c>
      <c r="O75" s="21">
        <f t="shared" ref="O75:P75" si="90">AVERAGE(O68:O74)</f>
        <v>1</v>
      </c>
      <c r="P75" s="21">
        <f t="shared" si="90"/>
        <v>0.7142857142857143</v>
      </c>
      <c r="Q75" s="21">
        <f>SUM(Q68:Q74)</f>
        <v>1126</v>
      </c>
      <c r="R75" s="21">
        <f t="shared" ref="R75:T75" si="91">SUM(R68:R74)</f>
        <v>54</v>
      </c>
      <c r="S75" s="21">
        <f t="shared" si="91"/>
        <v>1126</v>
      </c>
      <c r="T75" s="21">
        <f t="shared" si="91"/>
        <v>54</v>
      </c>
      <c r="U75" s="21">
        <f>AVERAGE(U68:U74)</f>
        <v>1</v>
      </c>
      <c r="V75" s="21">
        <f>AVERAGE(V68:V74)</f>
        <v>1</v>
      </c>
      <c r="W75" s="21">
        <f>SUM(W68:W74)</f>
        <v>499.80000000000007</v>
      </c>
      <c r="X75" s="21">
        <f t="shared" ref="X75:Z75" si="92">SUM(X68:X74)</f>
        <v>2661</v>
      </c>
      <c r="Y75" s="37">
        <f t="shared" si="92"/>
        <v>499.80000000000007</v>
      </c>
      <c r="Z75" s="21">
        <f t="shared" si="92"/>
        <v>2662</v>
      </c>
      <c r="AA75" s="21">
        <f>AVERAGE(AA68:AA74)</f>
        <v>1</v>
      </c>
      <c r="AB75" s="21">
        <f t="shared" ref="AB75:AD75" si="93">AVERAGE(AB68:AB74)</f>
        <v>0.8571428571428571</v>
      </c>
      <c r="AC75" s="21">
        <f t="shared" si="93"/>
        <v>8.5714285714285712</v>
      </c>
      <c r="AD75" s="21">
        <f t="shared" si="93"/>
        <v>95.238095238095255</v>
      </c>
    </row>
    <row r="76" spans="1:30" s="42" customFormat="1" ht="30" customHeight="1" x14ac:dyDescent="0.25">
      <c r="A76" s="39" t="s">
        <v>23</v>
      </c>
      <c r="B76" s="40">
        <v>1</v>
      </c>
      <c r="C76" s="41" t="s">
        <v>61</v>
      </c>
      <c r="D76" s="23" t="s">
        <v>221</v>
      </c>
      <c r="E76" s="24">
        <f t="shared" ref="E76:E87" si="94">IF(D76="закрыта",2,0)</f>
        <v>0</v>
      </c>
      <c r="F76" s="18">
        <v>138</v>
      </c>
      <c r="G76" s="18">
        <v>6641</v>
      </c>
      <c r="H76" s="18">
        <v>3031</v>
      </c>
      <c r="I76" s="18">
        <v>2917</v>
      </c>
      <c r="J76" s="18">
        <v>365</v>
      </c>
      <c r="K76" s="18">
        <v>328</v>
      </c>
      <c r="L76" s="18">
        <v>138</v>
      </c>
      <c r="M76" s="17">
        <v>6641</v>
      </c>
      <c r="N76" s="24">
        <f t="shared" ref="N76:N87" si="95">IF(G76=(H76+I76+J76+K76),1,0)</f>
        <v>1</v>
      </c>
      <c r="O76" s="24">
        <f t="shared" ref="O76:O87" si="96">IF(G76=M76,1,0)</f>
        <v>1</v>
      </c>
      <c r="P76" s="24">
        <f t="shared" ref="P76:P87" si="97">IF(F76=L76,1,0)</f>
        <v>1</v>
      </c>
      <c r="Q76" s="18">
        <v>78</v>
      </c>
      <c r="R76" s="18">
        <v>8</v>
      </c>
      <c r="S76" s="18">
        <v>78</v>
      </c>
      <c r="T76" s="18">
        <v>8</v>
      </c>
      <c r="U76" s="24">
        <f t="shared" ref="U76:V87" si="98">IF(Q76=S76,1,0)</f>
        <v>1</v>
      </c>
      <c r="V76" s="24">
        <f t="shared" si="98"/>
        <v>1</v>
      </c>
      <c r="W76" s="18">
        <v>33</v>
      </c>
      <c r="X76" s="18">
        <v>172</v>
      </c>
      <c r="Y76" s="18">
        <v>33</v>
      </c>
      <c r="Z76" s="18">
        <v>172</v>
      </c>
      <c r="AA76" s="24">
        <f t="shared" ref="AA76:AB87" si="99">IF(W76=Y76,1,0)</f>
        <v>1</v>
      </c>
      <c r="AB76" s="24">
        <f t="shared" si="99"/>
        <v>1</v>
      </c>
      <c r="AC76" s="24">
        <f t="shared" ref="AC76:AC87" si="100">E76+N76+O76+P76+U76+V76+AA76+AB76</f>
        <v>7</v>
      </c>
      <c r="AD76" s="24">
        <f t="shared" si="88"/>
        <v>77.777777777777771</v>
      </c>
    </row>
    <row r="77" spans="1:30" s="42" customFormat="1" ht="30" customHeight="1" x14ac:dyDescent="0.25">
      <c r="A77" s="39" t="s">
        <v>23</v>
      </c>
      <c r="B77" s="40">
        <v>2</v>
      </c>
      <c r="C77" s="41" t="s">
        <v>62</v>
      </c>
      <c r="D77" s="23" t="s">
        <v>222</v>
      </c>
      <c r="E77" s="24">
        <f t="shared" si="94"/>
        <v>2</v>
      </c>
      <c r="F77" s="18">
        <v>134</v>
      </c>
      <c r="G77" s="18">
        <v>3170</v>
      </c>
      <c r="H77" s="18">
        <v>1597</v>
      </c>
      <c r="I77" s="18">
        <v>186</v>
      </c>
      <c r="J77" s="18">
        <v>93</v>
      </c>
      <c r="K77" s="18">
        <v>1294</v>
      </c>
      <c r="L77" s="18">
        <v>134</v>
      </c>
      <c r="M77" s="17">
        <v>3170</v>
      </c>
      <c r="N77" s="24">
        <f t="shared" si="95"/>
        <v>1</v>
      </c>
      <c r="O77" s="24">
        <f t="shared" si="96"/>
        <v>1</v>
      </c>
      <c r="P77" s="24">
        <f t="shared" si="97"/>
        <v>1</v>
      </c>
      <c r="Q77" s="18">
        <v>162</v>
      </c>
      <c r="R77" s="18">
        <v>7</v>
      </c>
      <c r="S77" s="18">
        <v>162</v>
      </c>
      <c r="T77" s="18">
        <v>7</v>
      </c>
      <c r="U77" s="24">
        <f t="shared" si="98"/>
        <v>1</v>
      </c>
      <c r="V77" s="24">
        <f t="shared" si="98"/>
        <v>1</v>
      </c>
      <c r="W77" s="18">
        <v>48.4</v>
      </c>
      <c r="X77" s="18">
        <v>174</v>
      </c>
      <c r="Y77" s="18">
        <v>48.4</v>
      </c>
      <c r="Z77" s="18">
        <v>174</v>
      </c>
      <c r="AA77" s="24">
        <f t="shared" si="99"/>
        <v>1</v>
      </c>
      <c r="AB77" s="24">
        <f t="shared" si="99"/>
        <v>1</v>
      </c>
      <c r="AC77" s="24">
        <f t="shared" si="100"/>
        <v>9</v>
      </c>
      <c r="AD77" s="24">
        <f t="shared" si="88"/>
        <v>100</v>
      </c>
    </row>
    <row r="78" spans="1:30" s="42" customFormat="1" ht="30" customHeight="1" x14ac:dyDescent="0.25">
      <c r="A78" s="39" t="s">
        <v>23</v>
      </c>
      <c r="B78" s="40">
        <v>3</v>
      </c>
      <c r="C78" s="41" t="s">
        <v>63</v>
      </c>
      <c r="D78" s="23" t="s">
        <v>222</v>
      </c>
      <c r="E78" s="24">
        <f t="shared" si="94"/>
        <v>2</v>
      </c>
      <c r="F78" s="18">
        <v>44</v>
      </c>
      <c r="G78" s="18">
        <v>1602</v>
      </c>
      <c r="H78" s="18">
        <v>600</v>
      </c>
      <c r="I78" s="18">
        <v>35</v>
      </c>
      <c r="J78" s="18">
        <v>967</v>
      </c>
      <c r="K78" s="18">
        <v>0</v>
      </c>
      <c r="L78" s="18">
        <v>44</v>
      </c>
      <c r="M78" s="17">
        <v>1602</v>
      </c>
      <c r="N78" s="24">
        <f t="shared" si="95"/>
        <v>1</v>
      </c>
      <c r="O78" s="24">
        <f t="shared" si="96"/>
        <v>1</v>
      </c>
      <c r="P78" s="24">
        <f t="shared" si="97"/>
        <v>1</v>
      </c>
      <c r="Q78" s="18">
        <v>71</v>
      </c>
      <c r="R78" s="18">
        <v>7</v>
      </c>
      <c r="S78" s="18">
        <v>71</v>
      </c>
      <c r="T78" s="18">
        <v>7</v>
      </c>
      <c r="U78" s="24">
        <f t="shared" si="98"/>
        <v>1</v>
      </c>
      <c r="V78" s="24">
        <f t="shared" si="98"/>
        <v>1</v>
      </c>
      <c r="W78" s="18">
        <v>23.8</v>
      </c>
      <c r="X78" s="18">
        <v>56</v>
      </c>
      <c r="Y78" s="18">
        <v>23.8</v>
      </c>
      <c r="Z78" s="18">
        <v>56</v>
      </c>
      <c r="AA78" s="24">
        <f t="shared" si="99"/>
        <v>1</v>
      </c>
      <c r="AB78" s="24">
        <f t="shared" si="99"/>
        <v>1</v>
      </c>
      <c r="AC78" s="24">
        <f t="shared" si="100"/>
        <v>9</v>
      </c>
      <c r="AD78" s="24">
        <f t="shared" si="88"/>
        <v>100</v>
      </c>
    </row>
    <row r="79" spans="1:30" s="42" customFormat="1" ht="30" customHeight="1" x14ac:dyDescent="0.25">
      <c r="A79" s="39" t="s">
        <v>23</v>
      </c>
      <c r="B79" s="40">
        <v>4</v>
      </c>
      <c r="C79" s="41" t="s">
        <v>64</v>
      </c>
      <c r="D79" s="23" t="s">
        <v>222</v>
      </c>
      <c r="E79" s="24">
        <f t="shared" si="94"/>
        <v>2</v>
      </c>
      <c r="F79" s="18">
        <v>114</v>
      </c>
      <c r="G79" s="18">
        <v>1905</v>
      </c>
      <c r="H79" s="18">
        <v>800</v>
      </c>
      <c r="I79" s="18">
        <v>122</v>
      </c>
      <c r="J79" s="18">
        <v>983</v>
      </c>
      <c r="K79" s="18">
        <v>0</v>
      </c>
      <c r="L79" s="18">
        <v>114</v>
      </c>
      <c r="M79" s="17">
        <v>1905</v>
      </c>
      <c r="N79" s="24">
        <f t="shared" si="95"/>
        <v>1</v>
      </c>
      <c r="O79" s="24">
        <f t="shared" si="96"/>
        <v>1</v>
      </c>
      <c r="P79" s="24">
        <f t="shared" si="97"/>
        <v>1</v>
      </c>
      <c r="Q79" s="18">
        <v>82</v>
      </c>
      <c r="R79" s="18">
        <v>7</v>
      </c>
      <c r="S79" s="18">
        <v>82</v>
      </c>
      <c r="T79" s="18">
        <v>7</v>
      </c>
      <c r="U79" s="24">
        <f t="shared" si="98"/>
        <v>1</v>
      </c>
      <c r="V79" s="24">
        <f t="shared" si="98"/>
        <v>1</v>
      </c>
      <c r="W79" s="18">
        <v>38.9</v>
      </c>
      <c r="X79" s="18">
        <v>114</v>
      </c>
      <c r="Y79" s="18">
        <v>38.9</v>
      </c>
      <c r="Z79" s="18">
        <v>114</v>
      </c>
      <c r="AA79" s="24">
        <f t="shared" si="99"/>
        <v>1</v>
      </c>
      <c r="AB79" s="24">
        <f t="shared" si="99"/>
        <v>1</v>
      </c>
      <c r="AC79" s="24">
        <f t="shared" si="100"/>
        <v>9</v>
      </c>
      <c r="AD79" s="24">
        <f t="shared" si="88"/>
        <v>100</v>
      </c>
    </row>
    <row r="80" spans="1:30" s="42" customFormat="1" ht="30" customHeight="1" x14ac:dyDescent="0.25">
      <c r="A80" s="39" t="s">
        <v>23</v>
      </c>
      <c r="B80" s="40">
        <v>5</v>
      </c>
      <c r="C80" s="41" t="s">
        <v>65</v>
      </c>
      <c r="D80" s="23" t="s">
        <v>222</v>
      </c>
      <c r="E80" s="24">
        <f t="shared" si="94"/>
        <v>2</v>
      </c>
      <c r="F80" s="18">
        <v>16</v>
      </c>
      <c r="G80" s="18">
        <v>1766</v>
      </c>
      <c r="H80" s="18">
        <v>1284</v>
      </c>
      <c r="I80" s="18">
        <v>278</v>
      </c>
      <c r="J80" s="18">
        <v>123</v>
      </c>
      <c r="K80" s="18">
        <v>81</v>
      </c>
      <c r="L80" s="18">
        <v>16</v>
      </c>
      <c r="M80" s="17">
        <v>1766</v>
      </c>
      <c r="N80" s="24">
        <f t="shared" si="95"/>
        <v>1</v>
      </c>
      <c r="O80" s="24">
        <f t="shared" si="96"/>
        <v>1</v>
      </c>
      <c r="P80" s="24">
        <f t="shared" si="97"/>
        <v>1</v>
      </c>
      <c r="Q80" s="18">
        <v>30</v>
      </c>
      <c r="R80" s="18">
        <v>7</v>
      </c>
      <c r="S80" s="18">
        <v>30</v>
      </c>
      <c r="T80" s="18">
        <v>7</v>
      </c>
      <c r="U80" s="24">
        <f t="shared" si="98"/>
        <v>1</v>
      </c>
      <c r="V80" s="24">
        <f t="shared" si="98"/>
        <v>1</v>
      </c>
      <c r="W80" s="18">
        <v>25.6</v>
      </c>
      <c r="X80" s="18">
        <v>17</v>
      </c>
      <c r="Y80" s="18">
        <v>25.6</v>
      </c>
      <c r="Z80" s="18">
        <v>17</v>
      </c>
      <c r="AA80" s="24">
        <f t="shared" si="99"/>
        <v>1</v>
      </c>
      <c r="AB80" s="24">
        <f t="shared" si="99"/>
        <v>1</v>
      </c>
      <c r="AC80" s="24">
        <f t="shared" si="100"/>
        <v>9</v>
      </c>
      <c r="AD80" s="24">
        <f t="shared" si="88"/>
        <v>100</v>
      </c>
    </row>
    <row r="81" spans="1:30" s="42" customFormat="1" ht="30" customHeight="1" x14ac:dyDescent="0.25">
      <c r="A81" s="39" t="s">
        <v>23</v>
      </c>
      <c r="B81" s="40">
        <v>6</v>
      </c>
      <c r="C81" s="41" t="s">
        <v>66</v>
      </c>
      <c r="D81" s="23" t="s">
        <v>222</v>
      </c>
      <c r="E81" s="24">
        <f t="shared" si="94"/>
        <v>2</v>
      </c>
      <c r="F81" s="18">
        <v>466</v>
      </c>
      <c r="G81" s="18">
        <v>4138</v>
      </c>
      <c r="H81" s="18">
        <v>1755</v>
      </c>
      <c r="I81" s="18">
        <v>506</v>
      </c>
      <c r="J81" s="18">
        <v>1391</v>
      </c>
      <c r="K81" s="18">
        <v>486</v>
      </c>
      <c r="L81" s="18">
        <v>466</v>
      </c>
      <c r="M81" s="17">
        <v>4138</v>
      </c>
      <c r="N81" s="24">
        <f t="shared" si="95"/>
        <v>1</v>
      </c>
      <c r="O81" s="24">
        <f t="shared" si="96"/>
        <v>1</v>
      </c>
      <c r="P81" s="24">
        <f t="shared" si="97"/>
        <v>1</v>
      </c>
      <c r="Q81" s="18">
        <v>172</v>
      </c>
      <c r="R81" s="18">
        <v>8</v>
      </c>
      <c r="S81" s="18">
        <v>172</v>
      </c>
      <c r="T81" s="18">
        <v>8</v>
      </c>
      <c r="U81" s="24">
        <f t="shared" si="98"/>
        <v>1</v>
      </c>
      <c r="V81" s="24">
        <f t="shared" si="98"/>
        <v>1</v>
      </c>
      <c r="W81" s="18">
        <v>66.400000000000006</v>
      </c>
      <c r="X81" s="18">
        <v>591</v>
      </c>
      <c r="Y81" s="18">
        <v>66.400000000000006</v>
      </c>
      <c r="Z81" s="18">
        <v>591</v>
      </c>
      <c r="AA81" s="24">
        <f t="shared" si="99"/>
        <v>1</v>
      </c>
      <c r="AB81" s="24">
        <f t="shared" si="99"/>
        <v>1</v>
      </c>
      <c r="AC81" s="24">
        <f t="shared" si="100"/>
        <v>9</v>
      </c>
      <c r="AD81" s="24">
        <f t="shared" si="88"/>
        <v>100</v>
      </c>
    </row>
    <row r="82" spans="1:30" s="42" customFormat="1" ht="30" customHeight="1" x14ac:dyDescent="0.25">
      <c r="A82" s="39" t="s">
        <v>23</v>
      </c>
      <c r="B82" s="40">
        <v>7</v>
      </c>
      <c r="C82" s="41" t="s">
        <v>67</v>
      </c>
      <c r="D82" s="23" t="s">
        <v>222</v>
      </c>
      <c r="E82" s="24">
        <f t="shared" si="94"/>
        <v>2</v>
      </c>
      <c r="F82" s="18">
        <v>466</v>
      </c>
      <c r="G82" s="18">
        <v>4276</v>
      </c>
      <c r="H82" s="18">
        <v>1653</v>
      </c>
      <c r="I82" s="18">
        <v>227</v>
      </c>
      <c r="J82" s="18">
        <v>136</v>
      </c>
      <c r="K82" s="18">
        <v>2260</v>
      </c>
      <c r="L82" s="18">
        <v>466</v>
      </c>
      <c r="M82" s="17">
        <v>4276</v>
      </c>
      <c r="N82" s="24">
        <f t="shared" si="95"/>
        <v>1</v>
      </c>
      <c r="O82" s="24">
        <f t="shared" si="96"/>
        <v>1</v>
      </c>
      <c r="P82" s="24">
        <f t="shared" si="97"/>
        <v>1</v>
      </c>
      <c r="Q82" s="18">
        <v>160</v>
      </c>
      <c r="R82" s="18">
        <v>7</v>
      </c>
      <c r="S82" s="18">
        <v>160</v>
      </c>
      <c r="T82" s="18">
        <v>7</v>
      </c>
      <c r="U82" s="24">
        <f t="shared" si="98"/>
        <v>1</v>
      </c>
      <c r="V82" s="24">
        <f t="shared" si="98"/>
        <v>1</v>
      </c>
      <c r="W82" s="18">
        <v>62.5</v>
      </c>
      <c r="X82" s="18">
        <v>557</v>
      </c>
      <c r="Y82" s="18">
        <v>62.5</v>
      </c>
      <c r="Z82" s="18">
        <v>557</v>
      </c>
      <c r="AA82" s="24">
        <f t="shared" si="99"/>
        <v>1</v>
      </c>
      <c r="AB82" s="24">
        <f t="shared" si="99"/>
        <v>1</v>
      </c>
      <c r="AC82" s="24">
        <f t="shared" si="100"/>
        <v>9</v>
      </c>
      <c r="AD82" s="24">
        <f t="shared" si="88"/>
        <v>100</v>
      </c>
    </row>
    <row r="83" spans="1:30" s="42" customFormat="1" ht="30" customHeight="1" x14ac:dyDescent="0.25">
      <c r="A83" s="39" t="s">
        <v>23</v>
      </c>
      <c r="B83" s="40">
        <v>8</v>
      </c>
      <c r="C83" s="45" t="s">
        <v>68</v>
      </c>
      <c r="D83" s="23" t="s">
        <v>221</v>
      </c>
      <c r="E83" s="24">
        <f t="shared" si="94"/>
        <v>0</v>
      </c>
      <c r="F83" s="18"/>
      <c r="G83" s="18"/>
      <c r="H83" s="18"/>
      <c r="I83" s="18"/>
      <c r="J83" s="18"/>
      <c r="K83" s="18"/>
      <c r="L83" s="18">
        <v>45</v>
      </c>
      <c r="M83" s="17">
        <v>1995</v>
      </c>
      <c r="N83" s="24">
        <f t="shared" si="95"/>
        <v>1</v>
      </c>
      <c r="O83" s="24">
        <f t="shared" si="96"/>
        <v>0</v>
      </c>
      <c r="P83" s="24">
        <f t="shared" si="97"/>
        <v>0</v>
      </c>
      <c r="Q83" s="18"/>
      <c r="R83" s="18"/>
      <c r="S83" s="18">
        <v>81</v>
      </c>
      <c r="T83" s="18">
        <v>8</v>
      </c>
      <c r="U83" s="24">
        <f t="shared" si="98"/>
        <v>0</v>
      </c>
      <c r="V83" s="24">
        <f t="shared" si="98"/>
        <v>0</v>
      </c>
      <c r="W83" s="18"/>
      <c r="X83" s="18"/>
      <c r="Y83" s="18">
        <v>39.4</v>
      </c>
      <c r="Z83" s="18">
        <v>45</v>
      </c>
      <c r="AA83" s="24">
        <f t="shared" si="99"/>
        <v>0</v>
      </c>
      <c r="AB83" s="24">
        <f t="shared" si="99"/>
        <v>0</v>
      </c>
      <c r="AC83" s="24">
        <f t="shared" si="100"/>
        <v>1</v>
      </c>
      <c r="AD83" s="24">
        <f t="shared" si="88"/>
        <v>11.111111111111111</v>
      </c>
    </row>
    <row r="84" spans="1:30" s="42" customFormat="1" ht="30" customHeight="1" x14ac:dyDescent="0.25">
      <c r="A84" s="39" t="s">
        <v>23</v>
      </c>
      <c r="B84" s="40">
        <v>9</v>
      </c>
      <c r="C84" s="41" t="s">
        <v>69</v>
      </c>
      <c r="D84" s="23" t="s">
        <v>222</v>
      </c>
      <c r="E84" s="24">
        <f t="shared" si="94"/>
        <v>2</v>
      </c>
      <c r="F84" s="18">
        <v>488</v>
      </c>
      <c r="G84" s="18">
        <v>7582</v>
      </c>
      <c r="H84" s="18">
        <v>6304</v>
      </c>
      <c r="I84" s="18">
        <v>593</v>
      </c>
      <c r="J84" s="18">
        <v>62</v>
      </c>
      <c r="K84" s="18">
        <v>623</v>
      </c>
      <c r="L84" s="18">
        <v>488</v>
      </c>
      <c r="M84" s="17">
        <v>7582</v>
      </c>
      <c r="N84" s="24">
        <f t="shared" si="95"/>
        <v>1</v>
      </c>
      <c r="O84" s="24">
        <f t="shared" si="96"/>
        <v>1</v>
      </c>
      <c r="P84" s="24">
        <f t="shared" si="97"/>
        <v>1</v>
      </c>
      <c r="Q84" s="18">
        <v>228</v>
      </c>
      <c r="R84" s="18">
        <v>8</v>
      </c>
      <c r="S84" s="18">
        <v>228</v>
      </c>
      <c r="T84" s="18">
        <v>8</v>
      </c>
      <c r="U84" s="24">
        <f t="shared" si="98"/>
        <v>1</v>
      </c>
      <c r="V84" s="24">
        <f t="shared" si="98"/>
        <v>1</v>
      </c>
      <c r="W84" s="18">
        <v>71.599999999999994</v>
      </c>
      <c r="X84" s="18">
        <v>595</v>
      </c>
      <c r="Y84" s="18">
        <v>71.599999999999994</v>
      </c>
      <c r="Z84" s="18">
        <v>595</v>
      </c>
      <c r="AA84" s="24">
        <f t="shared" si="99"/>
        <v>1</v>
      </c>
      <c r="AB84" s="24">
        <f t="shared" si="99"/>
        <v>1</v>
      </c>
      <c r="AC84" s="24">
        <f t="shared" si="100"/>
        <v>9</v>
      </c>
      <c r="AD84" s="24">
        <f t="shared" si="88"/>
        <v>100</v>
      </c>
    </row>
    <row r="85" spans="1:30" s="42" customFormat="1" ht="30" customHeight="1" x14ac:dyDescent="0.25">
      <c r="A85" s="39" t="s">
        <v>23</v>
      </c>
      <c r="B85" s="40">
        <v>10</v>
      </c>
      <c r="C85" s="41" t="s">
        <v>70</v>
      </c>
      <c r="D85" s="23" t="s">
        <v>222</v>
      </c>
      <c r="E85" s="24">
        <f t="shared" si="94"/>
        <v>2</v>
      </c>
      <c r="F85" s="18">
        <v>198</v>
      </c>
      <c r="G85" s="18">
        <v>1602</v>
      </c>
      <c r="H85" s="18">
        <v>1201</v>
      </c>
      <c r="I85" s="18">
        <v>54</v>
      </c>
      <c r="J85" s="18">
        <v>347</v>
      </c>
      <c r="K85" s="18">
        <v>0</v>
      </c>
      <c r="L85" s="18">
        <v>198</v>
      </c>
      <c r="M85" s="17">
        <v>1602</v>
      </c>
      <c r="N85" s="24">
        <f t="shared" si="95"/>
        <v>1</v>
      </c>
      <c r="O85" s="24">
        <f t="shared" si="96"/>
        <v>1</v>
      </c>
      <c r="P85" s="24">
        <f t="shared" si="97"/>
        <v>1</v>
      </c>
      <c r="Q85" s="18">
        <v>95</v>
      </c>
      <c r="R85" s="18">
        <v>8</v>
      </c>
      <c r="S85" s="18">
        <v>95</v>
      </c>
      <c r="T85" s="18">
        <v>8</v>
      </c>
      <c r="U85" s="24">
        <f t="shared" si="98"/>
        <v>1</v>
      </c>
      <c r="V85" s="24">
        <f t="shared" si="98"/>
        <v>1</v>
      </c>
      <c r="W85" s="18">
        <v>39.1</v>
      </c>
      <c r="X85" s="18">
        <v>265</v>
      </c>
      <c r="Y85" s="18">
        <v>39.1</v>
      </c>
      <c r="Z85" s="18">
        <v>265</v>
      </c>
      <c r="AA85" s="24">
        <f t="shared" si="99"/>
        <v>1</v>
      </c>
      <c r="AB85" s="24">
        <f t="shared" si="99"/>
        <v>1</v>
      </c>
      <c r="AC85" s="24">
        <f t="shared" si="100"/>
        <v>9</v>
      </c>
      <c r="AD85" s="24">
        <f t="shared" si="88"/>
        <v>100</v>
      </c>
    </row>
    <row r="86" spans="1:30" s="42" customFormat="1" ht="30" customHeight="1" x14ac:dyDescent="0.25">
      <c r="A86" s="39" t="s">
        <v>23</v>
      </c>
      <c r="B86" s="40">
        <v>11</v>
      </c>
      <c r="C86" s="41" t="s">
        <v>71</v>
      </c>
      <c r="D86" s="23" t="s">
        <v>221</v>
      </c>
      <c r="E86" s="24">
        <f t="shared" si="94"/>
        <v>0</v>
      </c>
      <c r="F86" s="18">
        <v>35</v>
      </c>
      <c r="G86" s="18">
        <v>557</v>
      </c>
      <c r="H86" s="18">
        <v>332</v>
      </c>
      <c r="I86" s="18">
        <v>57</v>
      </c>
      <c r="J86" s="18">
        <v>0</v>
      </c>
      <c r="K86" s="18">
        <v>168</v>
      </c>
      <c r="L86" s="20">
        <v>35</v>
      </c>
      <c r="M86" s="17">
        <v>557</v>
      </c>
      <c r="N86" s="24">
        <f t="shared" si="95"/>
        <v>1</v>
      </c>
      <c r="O86" s="24">
        <f t="shared" si="96"/>
        <v>1</v>
      </c>
      <c r="P86" s="24">
        <f t="shared" si="97"/>
        <v>1</v>
      </c>
      <c r="Q86" s="18">
        <v>44</v>
      </c>
      <c r="R86" s="18">
        <v>8</v>
      </c>
      <c r="S86" s="18">
        <v>44</v>
      </c>
      <c r="T86" s="18">
        <v>8</v>
      </c>
      <c r="U86" s="24">
        <f t="shared" si="98"/>
        <v>1</v>
      </c>
      <c r="V86" s="24">
        <f t="shared" si="98"/>
        <v>1</v>
      </c>
      <c r="W86" s="18">
        <v>14.1</v>
      </c>
      <c r="X86" s="18">
        <v>89</v>
      </c>
      <c r="Y86" s="18">
        <v>14.1</v>
      </c>
      <c r="Z86" s="18">
        <v>89</v>
      </c>
      <c r="AA86" s="24">
        <f t="shared" si="99"/>
        <v>1</v>
      </c>
      <c r="AB86" s="24">
        <f t="shared" si="99"/>
        <v>1</v>
      </c>
      <c r="AC86" s="24">
        <f t="shared" si="100"/>
        <v>7</v>
      </c>
      <c r="AD86" s="24">
        <f t="shared" si="88"/>
        <v>77.777777777777771</v>
      </c>
    </row>
    <row r="87" spans="1:30" s="42" customFormat="1" ht="30" customHeight="1" x14ac:dyDescent="0.25">
      <c r="A87" s="39" t="s">
        <v>23</v>
      </c>
      <c r="B87" s="40">
        <v>12</v>
      </c>
      <c r="C87" s="41" t="s">
        <v>72</v>
      </c>
      <c r="D87" s="23" t="s">
        <v>222</v>
      </c>
      <c r="E87" s="24">
        <f t="shared" si="94"/>
        <v>2</v>
      </c>
      <c r="F87" s="18">
        <v>12</v>
      </c>
      <c r="G87" s="18">
        <v>2024</v>
      </c>
      <c r="H87" s="18">
        <v>944</v>
      </c>
      <c r="I87" s="18">
        <v>48</v>
      </c>
      <c r="J87" s="18">
        <v>439</v>
      </c>
      <c r="K87" s="18">
        <v>593</v>
      </c>
      <c r="L87" s="18">
        <v>12</v>
      </c>
      <c r="M87" s="17">
        <v>2024</v>
      </c>
      <c r="N87" s="24">
        <f t="shared" si="95"/>
        <v>1</v>
      </c>
      <c r="O87" s="24">
        <f t="shared" si="96"/>
        <v>1</v>
      </c>
      <c r="P87" s="24">
        <f t="shared" si="97"/>
        <v>1</v>
      </c>
      <c r="Q87" s="18">
        <v>30</v>
      </c>
      <c r="R87" s="18">
        <v>7</v>
      </c>
      <c r="S87" s="18">
        <v>30</v>
      </c>
      <c r="T87" s="18">
        <v>7</v>
      </c>
      <c r="U87" s="24">
        <f t="shared" si="98"/>
        <v>1</v>
      </c>
      <c r="V87" s="24">
        <f t="shared" si="98"/>
        <v>1</v>
      </c>
      <c r="W87" s="18">
        <v>23.9</v>
      </c>
      <c r="X87" s="18">
        <v>12</v>
      </c>
      <c r="Y87" s="18">
        <v>23.9</v>
      </c>
      <c r="Z87" s="18">
        <v>12</v>
      </c>
      <c r="AA87" s="24">
        <f t="shared" si="99"/>
        <v>1</v>
      </c>
      <c r="AB87" s="24">
        <f t="shared" si="99"/>
        <v>1</v>
      </c>
      <c r="AC87" s="24">
        <f t="shared" si="100"/>
        <v>9</v>
      </c>
      <c r="AD87" s="24">
        <f t="shared" si="88"/>
        <v>100</v>
      </c>
    </row>
    <row r="88" spans="1:30" s="42" customFormat="1" ht="16.5" customHeight="1" x14ac:dyDescent="0.25">
      <c r="A88" s="43" t="s">
        <v>23</v>
      </c>
      <c r="B88" s="44"/>
      <c r="C88" s="5" t="s">
        <v>40</v>
      </c>
      <c r="D88" s="21">
        <f>SUM(D76:D87)</f>
        <v>0</v>
      </c>
      <c r="E88" s="21">
        <f>AVERAGE(E76:E87)</f>
        <v>1.5</v>
      </c>
      <c r="F88" s="21">
        <f>SUM(F76:F87)</f>
        <v>2111</v>
      </c>
      <c r="G88" s="21">
        <f>SUM(G76:G87)</f>
        <v>35263</v>
      </c>
      <c r="H88" s="21">
        <f t="shared" ref="H88:K88" si="101">SUM(H76:H87)</f>
        <v>19501</v>
      </c>
      <c r="I88" s="21">
        <f t="shared" si="101"/>
        <v>5023</v>
      </c>
      <c r="J88" s="21">
        <f t="shared" si="101"/>
        <v>4906</v>
      </c>
      <c r="K88" s="21">
        <f t="shared" si="101"/>
        <v>5833</v>
      </c>
      <c r="L88" s="21">
        <f>SUM(L76:L87)</f>
        <v>2156</v>
      </c>
      <c r="M88" s="21">
        <f>SUM(M76:M87)</f>
        <v>37258</v>
      </c>
      <c r="N88" s="21">
        <f>AVERAGE(N76:N87)</f>
        <v>1</v>
      </c>
      <c r="O88" s="21">
        <f t="shared" ref="O88:P88" si="102">AVERAGE(O76:O87)</f>
        <v>0.91666666666666663</v>
      </c>
      <c r="P88" s="21">
        <f t="shared" si="102"/>
        <v>0.91666666666666663</v>
      </c>
      <c r="Q88" s="21">
        <f>SUM(Q76:Q87)</f>
        <v>1152</v>
      </c>
      <c r="R88" s="21">
        <f t="shared" ref="R88:T88" si="103">SUM(R76:R87)</f>
        <v>82</v>
      </c>
      <c r="S88" s="21">
        <f t="shared" si="103"/>
        <v>1233</v>
      </c>
      <c r="T88" s="21">
        <f t="shared" si="103"/>
        <v>90</v>
      </c>
      <c r="U88" s="21">
        <f>AVERAGE(U76:U87)</f>
        <v>0.91666666666666663</v>
      </c>
      <c r="V88" s="21">
        <f>AVERAGE(V76:V87)</f>
        <v>0.91666666666666663</v>
      </c>
      <c r="W88" s="21">
        <f>SUM(W76:W87)</f>
        <v>447.30000000000007</v>
      </c>
      <c r="X88" s="21">
        <f t="shared" ref="X88:Z88" si="104">SUM(X76:X87)</f>
        <v>2642</v>
      </c>
      <c r="Y88" s="37">
        <f t="shared" si="104"/>
        <v>486.70000000000005</v>
      </c>
      <c r="Z88" s="21">
        <f t="shared" si="104"/>
        <v>2687</v>
      </c>
      <c r="AA88" s="21">
        <f>AVERAGE(AA76:AA87)</f>
        <v>0.91666666666666663</v>
      </c>
      <c r="AB88" s="21">
        <f t="shared" ref="AB88:AD88" si="105">AVERAGE(AB76:AB87)</f>
        <v>0.91666666666666663</v>
      </c>
      <c r="AC88" s="21">
        <f t="shared" si="105"/>
        <v>8</v>
      </c>
      <c r="AD88" s="21">
        <f t="shared" si="105"/>
        <v>88.8888888888889</v>
      </c>
    </row>
    <row r="89" spans="1:30" s="42" customFormat="1" ht="30" customHeight="1" x14ac:dyDescent="0.25">
      <c r="A89" s="39" t="s">
        <v>24</v>
      </c>
      <c r="B89" s="40">
        <v>1</v>
      </c>
      <c r="C89" s="41" t="s">
        <v>78</v>
      </c>
      <c r="D89" s="23" t="s">
        <v>222</v>
      </c>
      <c r="E89" s="24">
        <f t="shared" ref="E89:E94" si="106">IF(D89="закрыта",2,0)</f>
        <v>2</v>
      </c>
      <c r="F89" s="18">
        <v>68</v>
      </c>
      <c r="G89" s="18">
        <v>2725</v>
      </c>
      <c r="H89" s="18">
        <v>803</v>
      </c>
      <c r="I89" s="18">
        <v>570</v>
      </c>
      <c r="J89" s="18">
        <v>1352</v>
      </c>
      <c r="K89" s="18">
        <v>0</v>
      </c>
      <c r="L89" s="18">
        <v>68</v>
      </c>
      <c r="M89" s="17">
        <v>2725</v>
      </c>
      <c r="N89" s="24">
        <f t="shared" ref="N89:N94" si="107">IF(G89=(H89+I89+J89+K89),1,0)</f>
        <v>1</v>
      </c>
      <c r="O89" s="24">
        <f t="shared" ref="O89:O94" si="108">IF(G89=M89,1,0)</f>
        <v>1</v>
      </c>
      <c r="P89" s="24">
        <f t="shared" ref="P89:P94" si="109">IF(F89=L89,1,0)</f>
        <v>1</v>
      </c>
      <c r="Q89" s="18">
        <v>113</v>
      </c>
      <c r="R89" s="18">
        <v>7</v>
      </c>
      <c r="S89" s="18">
        <v>113</v>
      </c>
      <c r="T89" s="18">
        <v>7</v>
      </c>
      <c r="U89" s="24">
        <f t="shared" ref="U89:V94" si="110">IF(Q89=S89,1,0)</f>
        <v>1</v>
      </c>
      <c r="V89" s="24">
        <f t="shared" si="110"/>
        <v>1</v>
      </c>
      <c r="W89" s="18">
        <v>47.5</v>
      </c>
      <c r="X89" s="18">
        <v>68</v>
      </c>
      <c r="Y89" s="18">
        <v>47.5</v>
      </c>
      <c r="Z89" s="18">
        <v>68</v>
      </c>
      <c r="AA89" s="24">
        <f t="shared" ref="AA89:AB94" si="111">IF(W89=Y89,1,0)</f>
        <v>1</v>
      </c>
      <c r="AB89" s="24">
        <f t="shared" si="111"/>
        <v>1</v>
      </c>
      <c r="AC89" s="24">
        <f t="shared" ref="AC89:AC94" si="112">E89+N89+O89+P89+U89+V89+AA89+AB89</f>
        <v>9</v>
      </c>
      <c r="AD89" s="24">
        <f t="shared" si="88"/>
        <v>100</v>
      </c>
    </row>
    <row r="90" spans="1:30" s="42" customFormat="1" ht="30" customHeight="1" x14ac:dyDescent="0.25">
      <c r="A90" s="39" t="s">
        <v>24</v>
      </c>
      <c r="B90" s="40">
        <v>2</v>
      </c>
      <c r="C90" s="41" t="s">
        <v>79</v>
      </c>
      <c r="D90" s="23" t="s">
        <v>222</v>
      </c>
      <c r="E90" s="24">
        <f t="shared" si="106"/>
        <v>2</v>
      </c>
      <c r="F90" s="18">
        <v>93</v>
      </c>
      <c r="G90" s="18">
        <v>1981</v>
      </c>
      <c r="H90" s="18">
        <v>895</v>
      </c>
      <c r="I90" s="18">
        <v>317</v>
      </c>
      <c r="J90" s="18">
        <v>769</v>
      </c>
      <c r="K90" s="18">
        <v>0</v>
      </c>
      <c r="L90" s="18">
        <v>93</v>
      </c>
      <c r="M90" s="17">
        <v>1981</v>
      </c>
      <c r="N90" s="24">
        <f t="shared" si="107"/>
        <v>1</v>
      </c>
      <c r="O90" s="24">
        <f t="shared" si="108"/>
        <v>1</v>
      </c>
      <c r="P90" s="24">
        <f t="shared" si="109"/>
        <v>1</v>
      </c>
      <c r="Q90" s="18">
        <v>90</v>
      </c>
      <c r="R90" s="18">
        <v>6</v>
      </c>
      <c r="S90" s="18">
        <v>90</v>
      </c>
      <c r="T90" s="18">
        <v>6</v>
      </c>
      <c r="U90" s="24">
        <f t="shared" si="110"/>
        <v>1</v>
      </c>
      <c r="V90" s="24">
        <f t="shared" si="110"/>
        <v>1</v>
      </c>
      <c r="W90" s="18">
        <v>38</v>
      </c>
      <c r="X90" s="18">
        <v>93</v>
      </c>
      <c r="Y90" s="18">
        <v>38</v>
      </c>
      <c r="Z90" s="18">
        <v>93</v>
      </c>
      <c r="AA90" s="24">
        <f t="shared" si="111"/>
        <v>1</v>
      </c>
      <c r="AB90" s="24">
        <f t="shared" si="111"/>
        <v>1</v>
      </c>
      <c r="AC90" s="24">
        <f t="shared" si="112"/>
        <v>9</v>
      </c>
      <c r="AD90" s="24">
        <f t="shared" si="88"/>
        <v>100</v>
      </c>
    </row>
    <row r="91" spans="1:30" s="42" customFormat="1" ht="30" customHeight="1" x14ac:dyDescent="0.25">
      <c r="A91" s="39" t="s">
        <v>24</v>
      </c>
      <c r="B91" s="40">
        <v>3</v>
      </c>
      <c r="C91" s="41" t="s">
        <v>80</v>
      </c>
      <c r="D91" s="23" t="s">
        <v>222</v>
      </c>
      <c r="E91" s="24">
        <f t="shared" si="106"/>
        <v>2</v>
      </c>
      <c r="F91" s="18">
        <v>41</v>
      </c>
      <c r="G91" s="18">
        <v>2154</v>
      </c>
      <c r="H91" s="18">
        <v>692</v>
      </c>
      <c r="I91" s="18">
        <v>296</v>
      </c>
      <c r="J91" s="18">
        <v>1166</v>
      </c>
      <c r="K91" s="18">
        <v>0</v>
      </c>
      <c r="L91" s="18">
        <v>41</v>
      </c>
      <c r="M91" s="17">
        <v>2154</v>
      </c>
      <c r="N91" s="24">
        <f t="shared" si="107"/>
        <v>1</v>
      </c>
      <c r="O91" s="24">
        <f t="shared" si="108"/>
        <v>1</v>
      </c>
      <c r="P91" s="24">
        <f t="shared" si="109"/>
        <v>1</v>
      </c>
      <c r="Q91" s="18">
        <v>72</v>
      </c>
      <c r="R91" s="18">
        <v>7</v>
      </c>
      <c r="S91" s="18">
        <v>72</v>
      </c>
      <c r="T91" s="18">
        <v>7</v>
      </c>
      <c r="U91" s="24">
        <f t="shared" si="110"/>
        <v>1</v>
      </c>
      <c r="V91" s="24">
        <f t="shared" si="110"/>
        <v>1</v>
      </c>
      <c r="W91" s="18">
        <v>32.4</v>
      </c>
      <c r="X91" s="18">
        <v>41</v>
      </c>
      <c r="Y91" s="18">
        <v>32.4</v>
      </c>
      <c r="Z91" s="18">
        <v>41</v>
      </c>
      <c r="AA91" s="24">
        <f t="shared" si="111"/>
        <v>1</v>
      </c>
      <c r="AB91" s="24">
        <f t="shared" si="111"/>
        <v>1</v>
      </c>
      <c r="AC91" s="24">
        <f t="shared" si="112"/>
        <v>9</v>
      </c>
      <c r="AD91" s="24">
        <f t="shared" si="88"/>
        <v>100</v>
      </c>
    </row>
    <row r="92" spans="1:30" s="42" customFormat="1" ht="30" customHeight="1" x14ac:dyDescent="0.25">
      <c r="A92" s="39" t="s">
        <v>24</v>
      </c>
      <c r="B92" s="40">
        <v>4</v>
      </c>
      <c r="C92" s="41" t="s">
        <v>190</v>
      </c>
      <c r="D92" s="23" t="s">
        <v>222</v>
      </c>
      <c r="E92" s="24">
        <f t="shared" si="106"/>
        <v>2</v>
      </c>
      <c r="F92" s="18">
        <v>136</v>
      </c>
      <c r="G92" s="18">
        <v>3053</v>
      </c>
      <c r="H92" s="18">
        <v>1451</v>
      </c>
      <c r="I92" s="18">
        <v>302</v>
      </c>
      <c r="J92" s="18">
        <v>1300</v>
      </c>
      <c r="K92" s="18">
        <v>0</v>
      </c>
      <c r="L92" s="18">
        <v>136</v>
      </c>
      <c r="M92" s="17">
        <v>3053</v>
      </c>
      <c r="N92" s="24">
        <f t="shared" si="107"/>
        <v>1</v>
      </c>
      <c r="O92" s="24">
        <f t="shared" si="108"/>
        <v>1</v>
      </c>
      <c r="P92" s="24">
        <f t="shared" si="109"/>
        <v>1</v>
      </c>
      <c r="Q92" s="18">
        <v>135</v>
      </c>
      <c r="R92" s="18">
        <v>7</v>
      </c>
      <c r="S92" s="18">
        <v>135</v>
      </c>
      <c r="T92" s="18">
        <v>7</v>
      </c>
      <c r="U92" s="24">
        <f t="shared" si="110"/>
        <v>1</v>
      </c>
      <c r="V92" s="24">
        <f t="shared" si="110"/>
        <v>1</v>
      </c>
      <c r="W92" s="18">
        <v>47.8</v>
      </c>
      <c r="X92" s="18">
        <v>136</v>
      </c>
      <c r="Y92" s="18">
        <v>47.8</v>
      </c>
      <c r="Z92" s="18">
        <v>136</v>
      </c>
      <c r="AA92" s="24">
        <f t="shared" si="111"/>
        <v>1</v>
      </c>
      <c r="AB92" s="24">
        <f t="shared" si="111"/>
        <v>1</v>
      </c>
      <c r="AC92" s="24">
        <f t="shared" si="112"/>
        <v>9</v>
      </c>
      <c r="AD92" s="24">
        <f t="shared" si="88"/>
        <v>100</v>
      </c>
    </row>
    <row r="93" spans="1:30" s="42" customFormat="1" ht="30" customHeight="1" x14ac:dyDescent="0.25">
      <c r="A93" s="39" t="s">
        <v>24</v>
      </c>
      <c r="B93" s="40">
        <v>5</v>
      </c>
      <c r="C93" s="41" t="s">
        <v>81</v>
      </c>
      <c r="D93" s="23" t="s">
        <v>222</v>
      </c>
      <c r="E93" s="24">
        <f t="shared" si="106"/>
        <v>2</v>
      </c>
      <c r="F93" s="18">
        <v>0</v>
      </c>
      <c r="G93" s="18">
        <v>92</v>
      </c>
      <c r="H93" s="18">
        <v>65</v>
      </c>
      <c r="I93" s="18">
        <v>27</v>
      </c>
      <c r="J93" s="18">
        <v>0</v>
      </c>
      <c r="K93" s="18">
        <v>0</v>
      </c>
      <c r="L93" s="18">
        <v>0</v>
      </c>
      <c r="M93" s="17">
        <v>92</v>
      </c>
      <c r="N93" s="24">
        <f t="shared" si="107"/>
        <v>1</v>
      </c>
      <c r="O93" s="24">
        <f t="shared" si="108"/>
        <v>1</v>
      </c>
      <c r="P93" s="24">
        <f t="shared" si="109"/>
        <v>1</v>
      </c>
      <c r="Q93" s="18">
        <v>32</v>
      </c>
      <c r="R93" s="18">
        <v>7</v>
      </c>
      <c r="S93" s="18">
        <v>32</v>
      </c>
      <c r="T93" s="18">
        <v>7</v>
      </c>
      <c r="U93" s="24">
        <f t="shared" si="110"/>
        <v>1</v>
      </c>
      <c r="V93" s="24">
        <f t="shared" si="110"/>
        <v>1</v>
      </c>
      <c r="W93" s="18">
        <v>3.5</v>
      </c>
      <c r="X93" s="18">
        <v>118</v>
      </c>
      <c r="Y93" s="18">
        <v>3.5</v>
      </c>
      <c r="Z93" s="18">
        <v>118</v>
      </c>
      <c r="AA93" s="24">
        <f t="shared" si="111"/>
        <v>1</v>
      </c>
      <c r="AB93" s="24">
        <f t="shared" si="111"/>
        <v>1</v>
      </c>
      <c r="AC93" s="24">
        <f t="shared" si="112"/>
        <v>9</v>
      </c>
      <c r="AD93" s="24">
        <f t="shared" si="88"/>
        <v>100</v>
      </c>
    </row>
    <row r="94" spans="1:30" s="42" customFormat="1" ht="30" customHeight="1" x14ac:dyDescent="0.25">
      <c r="A94" s="39" t="s">
        <v>24</v>
      </c>
      <c r="B94" s="40">
        <v>6</v>
      </c>
      <c r="C94" s="41" t="s">
        <v>83</v>
      </c>
      <c r="D94" s="23" t="s">
        <v>222</v>
      </c>
      <c r="E94" s="24">
        <f t="shared" si="106"/>
        <v>2</v>
      </c>
      <c r="F94" s="18">
        <v>681</v>
      </c>
      <c r="G94" s="18">
        <v>16003</v>
      </c>
      <c r="H94" s="18">
        <v>3935</v>
      </c>
      <c r="I94" s="18">
        <v>1480</v>
      </c>
      <c r="J94" s="18">
        <v>7493</v>
      </c>
      <c r="K94" s="18">
        <v>3095</v>
      </c>
      <c r="L94" s="20">
        <v>681</v>
      </c>
      <c r="M94" s="17">
        <v>16003</v>
      </c>
      <c r="N94" s="24">
        <f t="shared" si="107"/>
        <v>1</v>
      </c>
      <c r="O94" s="24">
        <f t="shared" si="108"/>
        <v>1</v>
      </c>
      <c r="P94" s="24">
        <f t="shared" si="109"/>
        <v>1</v>
      </c>
      <c r="Q94" s="18">
        <v>258</v>
      </c>
      <c r="R94" s="18">
        <v>7</v>
      </c>
      <c r="S94" s="18">
        <v>258</v>
      </c>
      <c r="T94" s="18">
        <v>7</v>
      </c>
      <c r="U94" s="24">
        <f t="shared" si="110"/>
        <v>1</v>
      </c>
      <c r="V94" s="24">
        <f t="shared" si="110"/>
        <v>1</v>
      </c>
      <c r="W94" s="18">
        <v>118.8</v>
      </c>
      <c r="X94" s="18">
        <v>943</v>
      </c>
      <c r="Y94" s="18">
        <v>118.8</v>
      </c>
      <c r="Z94" s="18">
        <v>943</v>
      </c>
      <c r="AA94" s="24">
        <f t="shared" si="111"/>
        <v>1</v>
      </c>
      <c r="AB94" s="24">
        <f t="shared" si="111"/>
        <v>1</v>
      </c>
      <c r="AC94" s="24">
        <f t="shared" si="112"/>
        <v>9</v>
      </c>
      <c r="AD94" s="24">
        <f t="shared" si="88"/>
        <v>100</v>
      </c>
    </row>
    <row r="95" spans="1:30" s="42" customFormat="1" ht="16.5" customHeight="1" x14ac:dyDescent="0.25">
      <c r="A95" s="43" t="s">
        <v>24</v>
      </c>
      <c r="B95" s="44"/>
      <c r="C95" s="5" t="s">
        <v>40</v>
      </c>
      <c r="D95" s="21">
        <f>SUM(D89:D94)</f>
        <v>0</v>
      </c>
      <c r="E95" s="21">
        <f>AVERAGE(E89:E94)</f>
        <v>2</v>
      </c>
      <c r="F95" s="21">
        <f>SUM(F89:F94)</f>
        <v>1019</v>
      </c>
      <c r="G95" s="21">
        <f>SUM(G89:G94)</f>
        <v>26008</v>
      </c>
      <c r="H95" s="21">
        <f t="shared" ref="H95:K95" si="113">SUM(H89:H94)</f>
        <v>7841</v>
      </c>
      <c r="I95" s="21">
        <f t="shared" si="113"/>
        <v>2992</v>
      </c>
      <c r="J95" s="21">
        <f t="shared" si="113"/>
        <v>12080</v>
      </c>
      <c r="K95" s="21">
        <f t="shared" si="113"/>
        <v>3095</v>
      </c>
      <c r="L95" s="21">
        <f>SUM(L89:L94)</f>
        <v>1019</v>
      </c>
      <c r="M95" s="21">
        <f>SUM(M89:M94)</f>
        <v>26008</v>
      </c>
      <c r="N95" s="21">
        <f>AVERAGE(N89:N94)</f>
        <v>1</v>
      </c>
      <c r="O95" s="21">
        <f t="shared" ref="O95:P95" si="114">AVERAGE(O89:O94)</f>
        <v>1</v>
      </c>
      <c r="P95" s="21">
        <f t="shared" si="114"/>
        <v>1</v>
      </c>
      <c r="Q95" s="21">
        <f>SUM(Q89:Q94)</f>
        <v>700</v>
      </c>
      <c r="R95" s="21">
        <f t="shared" ref="R95:T95" si="115">SUM(R89:R94)</f>
        <v>41</v>
      </c>
      <c r="S95" s="21">
        <f t="shared" si="115"/>
        <v>700</v>
      </c>
      <c r="T95" s="21">
        <f t="shared" si="115"/>
        <v>41</v>
      </c>
      <c r="U95" s="21">
        <f>AVERAGE(U89:U94)</f>
        <v>1</v>
      </c>
      <c r="V95" s="21">
        <f>AVERAGE(V89:V94)</f>
        <v>1</v>
      </c>
      <c r="W95" s="21">
        <f>SUM(W89:W94)</f>
        <v>288</v>
      </c>
      <c r="X95" s="21">
        <f t="shared" ref="X95:Z95" si="116">SUM(X89:X94)</f>
        <v>1399</v>
      </c>
      <c r="Y95" s="37">
        <f t="shared" si="116"/>
        <v>288</v>
      </c>
      <c r="Z95" s="21">
        <f t="shared" si="116"/>
        <v>1399</v>
      </c>
      <c r="AA95" s="21">
        <f>AVERAGE(AA89:AA94)</f>
        <v>1</v>
      </c>
      <c r="AB95" s="21">
        <f t="shared" ref="AB95:AD95" si="117">AVERAGE(AB89:AB94)</f>
        <v>1</v>
      </c>
      <c r="AC95" s="21">
        <f t="shared" si="117"/>
        <v>9</v>
      </c>
      <c r="AD95" s="21">
        <f t="shared" si="117"/>
        <v>100</v>
      </c>
    </row>
    <row r="96" spans="1:30" s="42" customFormat="1" ht="30" customHeight="1" x14ac:dyDescent="0.25">
      <c r="A96" s="39" t="s">
        <v>25</v>
      </c>
      <c r="B96" s="40">
        <v>1</v>
      </c>
      <c r="C96" s="41" t="s">
        <v>39</v>
      </c>
      <c r="D96" s="23" t="s">
        <v>222</v>
      </c>
      <c r="E96" s="24">
        <f t="shared" ref="E96" si="118">IF(D96="закрыта",2,0)</f>
        <v>2</v>
      </c>
      <c r="F96" s="18">
        <v>199</v>
      </c>
      <c r="G96" s="18">
        <v>1347</v>
      </c>
      <c r="H96" s="18">
        <v>612</v>
      </c>
      <c r="I96" s="18">
        <v>166</v>
      </c>
      <c r="J96" s="18">
        <v>56</v>
      </c>
      <c r="K96" s="18">
        <v>513</v>
      </c>
      <c r="L96" s="18">
        <v>199</v>
      </c>
      <c r="M96" s="17">
        <v>1347</v>
      </c>
      <c r="N96" s="24">
        <f>IF(G96=(H96+I96+J96+K96),1,0)</f>
        <v>1</v>
      </c>
      <c r="O96" s="24">
        <f>IF(G96=M96,1,0)</f>
        <v>1</v>
      </c>
      <c r="P96" s="24">
        <f>IF(F96=L96,1,0)</f>
        <v>1</v>
      </c>
      <c r="Q96" s="18">
        <v>65</v>
      </c>
      <c r="R96" s="18">
        <v>4</v>
      </c>
      <c r="S96" s="18">
        <v>65</v>
      </c>
      <c r="T96" s="18">
        <v>4</v>
      </c>
      <c r="U96" s="24">
        <f t="shared" ref="U96:V96" si="119">IF(Q96=S96,1,0)</f>
        <v>1</v>
      </c>
      <c r="V96" s="24">
        <f t="shared" si="119"/>
        <v>1</v>
      </c>
      <c r="W96" s="18">
        <v>48.1</v>
      </c>
      <c r="X96" s="18">
        <v>249</v>
      </c>
      <c r="Y96" s="18">
        <v>48.1</v>
      </c>
      <c r="Z96" s="18">
        <v>249</v>
      </c>
      <c r="AA96" s="24">
        <f t="shared" ref="AA96:AB96" si="120">IF(W96=Y96,1,0)</f>
        <v>1</v>
      </c>
      <c r="AB96" s="24">
        <f t="shared" si="120"/>
        <v>1</v>
      </c>
      <c r="AC96" s="24">
        <f>E96+N96+O96+P96+U96+V96+AA96+AB96</f>
        <v>9</v>
      </c>
      <c r="AD96" s="24">
        <f t="shared" si="88"/>
        <v>100</v>
      </c>
    </row>
    <row r="97" spans="1:30" s="33" customFormat="1" ht="16.5" customHeight="1" x14ac:dyDescent="0.25">
      <c r="A97" s="34" t="s">
        <v>25</v>
      </c>
      <c r="B97" s="35"/>
      <c r="C97" s="5" t="s">
        <v>40</v>
      </c>
      <c r="D97" s="21">
        <f>SUM(D96)</f>
        <v>0</v>
      </c>
      <c r="E97" s="21">
        <f>AVERAGE(E96)</f>
        <v>2</v>
      </c>
      <c r="F97" s="21">
        <f>SUM(F96)</f>
        <v>199</v>
      </c>
      <c r="G97" s="21">
        <f>SUM(G96)</f>
        <v>1347</v>
      </c>
      <c r="H97" s="21">
        <f t="shared" ref="H97:K97" si="121">SUM(H96)</f>
        <v>612</v>
      </c>
      <c r="I97" s="21">
        <f t="shared" si="121"/>
        <v>166</v>
      </c>
      <c r="J97" s="21">
        <f t="shared" si="121"/>
        <v>56</v>
      </c>
      <c r="K97" s="21">
        <f t="shared" si="121"/>
        <v>513</v>
      </c>
      <c r="L97" s="21">
        <f>SUM(L96)</f>
        <v>199</v>
      </c>
      <c r="M97" s="21">
        <f>SUM(M96)</f>
        <v>1347</v>
      </c>
      <c r="N97" s="21">
        <f>AVERAGE(N96)</f>
        <v>1</v>
      </c>
      <c r="O97" s="21">
        <f t="shared" ref="O97:P97" si="122">AVERAGE(O96)</f>
        <v>1</v>
      </c>
      <c r="P97" s="21">
        <f t="shared" si="122"/>
        <v>1</v>
      </c>
      <c r="Q97" s="21">
        <f>SUM(Q96)</f>
        <v>65</v>
      </c>
      <c r="R97" s="21">
        <f t="shared" ref="R97:T97" si="123">SUM(R96)</f>
        <v>4</v>
      </c>
      <c r="S97" s="21">
        <f t="shared" si="123"/>
        <v>65</v>
      </c>
      <c r="T97" s="21">
        <f t="shared" si="123"/>
        <v>4</v>
      </c>
      <c r="U97" s="21">
        <f>AVERAGE(U96)</f>
        <v>1</v>
      </c>
      <c r="V97" s="21">
        <f>AVERAGE(V96)</f>
        <v>1</v>
      </c>
      <c r="W97" s="21">
        <f>SUM(W96)</f>
        <v>48.1</v>
      </c>
      <c r="X97" s="21">
        <f t="shared" ref="X97:Z97" si="124">SUM(X96)</f>
        <v>249</v>
      </c>
      <c r="Y97" s="37">
        <f t="shared" si="124"/>
        <v>48.1</v>
      </c>
      <c r="Z97" s="21">
        <f t="shared" si="124"/>
        <v>249</v>
      </c>
      <c r="AA97" s="21">
        <f>AVERAGE(AA96)</f>
        <v>1</v>
      </c>
      <c r="AB97" s="21">
        <f t="shared" ref="AB97:AD97" si="125">AVERAGE(AB96)</f>
        <v>1</v>
      </c>
      <c r="AC97" s="21">
        <f t="shared" si="125"/>
        <v>9</v>
      </c>
      <c r="AD97" s="21">
        <f t="shared" si="125"/>
        <v>100</v>
      </c>
    </row>
    <row r="98" spans="1:30" s="42" customFormat="1" ht="30" customHeight="1" x14ac:dyDescent="0.25">
      <c r="A98" s="39" t="s">
        <v>26</v>
      </c>
      <c r="B98" s="40">
        <v>1</v>
      </c>
      <c r="C98" s="41" t="s">
        <v>44</v>
      </c>
      <c r="D98" s="23" t="s">
        <v>222</v>
      </c>
      <c r="E98" s="24">
        <f t="shared" ref="E98:E101" si="126">IF(D98="закрыта",2,0)</f>
        <v>2</v>
      </c>
      <c r="F98" s="19">
        <v>118</v>
      </c>
      <c r="G98" s="19">
        <v>2293</v>
      </c>
      <c r="H98" s="19">
        <v>2293</v>
      </c>
      <c r="I98" s="19">
        <v>59</v>
      </c>
      <c r="J98" s="19">
        <v>27</v>
      </c>
      <c r="K98" s="19">
        <v>1551</v>
      </c>
      <c r="L98" s="19">
        <v>118</v>
      </c>
      <c r="M98" s="17">
        <v>2293</v>
      </c>
      <c r="N98" s="24">
        <f>IF(G98=(H98+I98+J98+K98),1,0)</f>
        <v>0</v>
      </c>
      <c r="O98" s="24">
        <f>IF(G98=M98,1,0)</f>
        <v>1</v>
      </c>
      <c r="P98" s="24">
        <f>IF(F98=L98,1,0)</f>
        <v>1</v>
      </c>
      <c r="Q98" s="19">
        <v>77</v>
      </c>
      <c r="R98" s="18">
        <v>7</v>
      </c>
      <c r="S98" s="18">
        <v>77</v>
      </c>
      <c r="T98" s="18">
        <v>7</v>
      </c>
      <c r="U98" s="24">
        <f t="shared" ref="U98:V101" si="127">IF(Q98=S98,1,0)</f>
        <v>1</v>
      </c>
      <c r="V98" s="24">
        <f t="shared" si="127"/>
        <v>1</v>
      </c>
      <c r="W98" s="19">
        <v>30.6</v>
      </c>
      <c r="X98" s="18">
        <v>120</v>
      </c>
      <c r="Y98" s="18">
        <v>30.6</v>
      </c>
      <c r="Z98" s="18">
        <v>120</v>
      </c>
      <c r="AA98" s="24">
        <f t="shared" ref="AA98:AB101" si="128">IF(W98=Y98,1,0)</f>
        <v>1</v>
      </c>
      <c r="AB98" s="24">
        <f t="shared" si="128"/>
        <v>1</v>
      </c>
      <c r="AC98" s="24">
        <f>E98+N98+O98+P98+U98+V98+AA98+AB98</f>
        <v>8</v>
      </c>
      <c r="AD98" s="24">
        <f t="shared" ref="AD98:AD124" si="129">AC98*100/$AC$8</f>
        <v>88.888888888888886</v>
      </c>
    </row>
    <row r="99" spans="1:30" s="42" customFormat="1" ht="30" customHeight="1" x14ac:dyDescent="0.25">
      <c r="A99" s="39" t="s">
        <v>26</v>
      </c>
      <c r="B99" s="40">
        <v>2</v>
      </c>
      <c r="C99" s="41" t="s">
        <v>144</v>
      </c>
      <c r="D99" s="23" t="s">
        <v>222</v>
      </c>
      <c r="E99" s="24">
        <f t="shared" si="126"/>
        <v>2</v>
      </c>
      <c r="F99" s="19">
        <v>272</v>
      </c>
      <c r="G99" s="19">
        <v>4423</v>
      </c>
      <c r="H99" s="19">
        <v>1327</v>
      </c>
      <c r="I99" s="19">
        <v>726</v>
      </c>
      <c r="J99" s="19">
        <v>109</v>
      </c>
      <c r="K99" s="19">
        <v>2261</v>
      </c>
      <c r="L99" s="19">
        <v>272</v>
      </c>
      <c r="M99" s="17">
        <v>4423</v>
      </c>
      <c r="N99" s="24">
        <f>IF(G99=(H99+I99+J99+K99),1,0)</f>
        <v>1</v>
      </c>
      <c r="O99" s="24">
        <f>IF(G99=M99,1,0)</f>
        <v>1</v>
      </c>
      <c r="P99" s="24">
        <f>IF(F99=L99,1,0)</f>
        <v>1</v>
      </c>
      <c r="Q99" s="19">
        <v>147</v>
      </c>
      <c r="R99" s="18">
        <v>7</v>
      </c>
      <c r="S99" s="18">
        <v>147</v>
      </c>
      <c r="T99" s="18">
        <v>7</v>
      </c>
      <c r="U99" s="24">
        <f t="shared" si="127"/>
        <v>1</v>
      </c>
      <c r="V99" s="24">
        <f t="shared" si="127"/>
        <v>1</v>
      </c>
      <c r="W99" s="19">
        <v>70.8</v>
      </c>
      <c r="X99" s="18">
        <v>317</v>
      </c>
      <c r="Y99" s="18">
        <v>70.8</v>
      </c>
      <c r="Z99" s="18">
        <v>317</v>
      </c>
      <c r="AA99" s="24">
        <f t="shared" si="128"/>
        <v>1</v>
      </c>
      <c r="AB99" s="24">
        <f t="shared" si="128"/>
        <v>1</v>
      </c>
      <c r="AC99" s="24">
        <f>E99+N99+O99+P99+U99+V99+AA99+AB99</f>
        <v>9</v>
      </c>
      <c r="AD99" s="24">
        <f t="shared" si="129"/>
        <v>100</v>
      </c>
    </row>
    <row r="100" spans="1:30" s="42" customFormat="1" ht="30" customHeight="1" x14ac:dyDescent="0.25">
      <c r="A100" s="39" t="s">
        <v>26</v>
      </c>
      <c r="B100" s="40">
        <v>3</v>
      </c>
      <c r="C100" s="41" t="s">
        <v>41</v>
      </c>
      <c r="D100" s="23" t="s">
        <v>222</v>
      </c>
      <c r="E100" s="24">
        <f t="shared" si="126"/>
        <v>2</v>
      </c>
      <c r="F100" s="19">
        <v>93</v>
      </c>
      <c r="G100" s="19">
        <v>2986</v>
      </c>
      <c r="H100" s="19">
        <v>2740</v>
      </c>
      <c r="I100" s="19">
        <v>246</v>
      </c>
      <c r="J100" s="19"/>
      <c r="K100" s="19"/>
      <c r="L100" s="20">
        <v>93</v>
      </c>
      <c r="M100" s="17">
        <v>2986</v>
      </c>
      <c r="N100" s="24">
        <f>IF(G100=(H100+I100+J100+K100),1,0)</f>
        <v>1</v>
      </c>
      <c r="O100" s="24">
        <f>IF(G100=M100,1,0)</f>
        <v>1</v>
      </c>
      <c r="P100" s="24">
        <f>IF(F100=L100,1,0)</f>
        <v>1</v>
      </c>
      <c r="Q100" s="19">
        <v>84</v>
      </c>
      <c r="R100" s="18"/>
      <c r="S100" s="18">
        <v>84</v>
      </c>
      <c r="T100" s="18">
        <v>7</v>
      </c>
      <c r="U100" s="24">
        <f t="shared" si="127"/>
        <v>1</v>
      </c>
      <c r="V100" s="24">
        <f t="shared" si="127"/>
        <v>0</v>
      </c>
      <c r="W100" s="19">
        <v>47.4</v>
      </c>
      <c r="X100" s="18">
        <v>93</v>
      </c>
      <c r="Y100" s="18">
        <v>47.4</v>
      </c>
      <c r="Z100" s="18">
        <v>93</v>
      </c>
      <c r="AA100" s="24">
        <f t="shared" si="128"/>
        <v>1</v>
      </c>
      <c r="AB100" s="24">
        <f t="shared" si="128"/>
        <v>1</v>
      </c>
      <c r="AC100" s="24">
        <f>E100+N100+O100+P100+U100+V100+AA100+AB100</f>
        <v>8</v>
      </c>
      <c r="AD100" s="24">
        <f t="shared" si="129"/>
        <v>88.888888888888886</v>
      </c>
    </row>
    <row r="101" spans="1:30" s="42" customFormat="1" ht="30" customHeight="1" x14ac:dyDescent="0.25">
      <c r="A101" s="39" t="s">
        <v>26</v>
      </c>
      <c r="B101" s="40">
        <v>4</v>
      </c>
      <c r="C101" s="41" t="s">
        <v>42</v>
      </c>
      <c r="D101" s="23" t="s">
        <v>222</v>
      </c>
      <c r="E101" s="24">
        <f t="shared" si="126"/>
        <v>2</v>
      </c>
      <c r="F101" s="19">
        <v>478</v>
      </c>
      <c r="G101" s="19">
        <v>10776</v>
      </c>
      <c r="H101" s="19">
        <v>3610</v>
      </c>
      <c r="I101" s="19">
        <v>330</v>
      </c>
      <c r="J101" s="19">
        <v>3061</v>
      </c>
      <c r="K101" s="19">
        <v>3775</v>
      </c>
      <c r="L101" s="19">
        <v>478</v>
      </c>
      <c r="M101" s="17">
        <v>10776</v>
      </c>
      <c r="N101" s="24">
        <f>IF(G101=(H101+I101+J101+K101),1,0)</f>
        <v>1</v>
      </c>
      <c r="O101" s="24">
        <f>IF(G101=M101,1,0)</f>
        <v>1</v>
      </c>
      <c r="P101" s="24">
        <f>IF(F101=L101,1,0)</f>
        <v>1</v>
      </c>
      <c r="Q101" s="19">
        <v>194</v>
      </c>
      <c r="R101" s="18">
        <v>8</v>
      </c>
      <c r="S101" s="18">
        <v>194</v>
      </c>
      <c r="T101" s="18">
        <v>8</v>
      </c>
      <c r="U101" s="24">
        <f t="shared" si="127"/>
        <v>1</v>
      </c>
      <c r="V101" s="24">
        <f t="shared" si="127"/>
        <v>1</v>
      </c>
      <c r="W101" s="19">
        <v>81.7</v>
      </c>
      <c r="X101" s="18">
        <v>539</v>
      </c>
      <c r="Y101" s="18">
        <v>81.7</v>
      </c>
      <c r="Z101" s="18">
        <v>539</v>
      </c>
      <c r="AA101" s="24">
        <f t="shared" si="128"/>
        <v>1</v>
      </c>
      <c r="AB101" s="24">
        <f t="shared" si="128"/>
        <v>1</v>
      </c>
      <c r="AC101" s="24">
        <f>E101+N101+O101+P101+U101+V101+AA101+AB101</f>
        <v>9</v>
      </c>
      <c r="AD101" s="24">
        <f t="shared" si="129"/>
        <v>100</v>
      </c>
    </row>
    <row r="102" spans="1:30" s="42" customFormat="1" ht="16.5" customHeight="1" x14ac:dyDescent="0.25">
      <c r="A102" s="43" t="s">
        <v>26</v>
      </c>
      <c r="B102" s="44"/>
      <c r="C102" s="5" t="s">
        <v>40</v>
      </c>
      <c r="D102" s="21">
        <f>SUM(D98:D101)</f>
        <v>0</v>
      </c>
      <c r="E102" s="21">
        <f>AVERAGE(E98:E101)</f>
        <v>2</v>
      </c>
      <c r="F102" s="21">
        <f>SUM(F98:F101)</f>
        <v>961</v>
      </c>
      <c r="G102" s="21">
        <f>SUM(G98:G101)</f>
        <v>20478</v>
      </c>
      <c r="H102" s="21">
        <f t="shared" ref="H102:K102" si="130">SUM(H98:H101)</f>
        <v>9970</v>
      </c>
      <c r="I102" s="21">
        <f t="shared" si="130"/>
        <v>1361</v>
      </c>
      <c r="J102" s="21">
        <f t="shared" si="130"/>
        <v>3197</v>
      </c>
      <c r="K102" s="21">
        <f t="shared" si="130"/>
        <v>7587</v>
      </c>
      <c r="L102" s="21">
        <f>SUM(L98:L101)</f>
        <v>961</v>
      </c>
      <c r="M102" s="21">
        <f>SUM(M98:M101)</f>
        <v>20478</v>
      </c>
      <c r="N102" s="21">
        <f>AVERAGE(N98:N101)</f>
        <v>0.75</v>
      </c>
      <c r="O102" s="21">
        <f t="shared" ref="O102:P102" si="131">AVERAGE(O98:O101)</f>
        <v>1</v>
      </c>
      <c r="P102" s="21">
        <f t="shared" si="131"/>
        <v>1</v>
      </c>
      <c r="Q102" s="21">
        <f>SUM(Q98:Q101)</f>
        <v>502</v>
      </c>
      <c r="R102" s="21">
        <f t="shared" ref="R102:T102" si="132">SUM(R98:R101)</f>
        <v>22</v>
      </c>
      <c r="S102" s="21">
        <f t="shared" si="132"/>
        <v>502</v>
      </c>
      <c r="T102" s="21">
        <f t="shared" si="132"/>
        <v>29</v>
      </c>
      <c r="U102" s="21">
        <f>AVERAGE(U98:U101)</f>
        <v>1</v>
      </c>
      <c r="V102" s="21">
        <f>AVERAGE(V98:V101)</f>
        <v>0.75</v>
      </c>
      <c r="W102" s="21">
        <f>SUM(W98:W101)</f>
        <v>230.5</v>
      </c>
      <c r="X102" s="21">
        <f t="shared" ref="X102:Z102" si="133">SUM(X98:X101)</f>
        <v>1069</v>
      </c>
      <c r="Y102" s="37">
        <f t="shared" si="133"/>
        <v>230.5</v>
      </c>
      <c r="Z102" s="21">
        <f t="shared" si="133"/>
        <v>1069</v>
      </c>
      <c r="AA102" s="21">
        <f>AVERAGE(AA98:AA101)</f>
        <v>1</v>
      </c>
      <c r="AB102" s="21">
        <f t="shared" ref="AB102:AD102" si="134">AVERAGE(AB98:AB101)</f>
        <v>1</v>
      </c>
      <c r="AC102" s="21">
        <f t="shared" si="134"/>
        <v>8.5</v>
      </c>
      <c r="AD102" s="21">
        <f t="shared" si="134"/>
        <v>94.444444444444443</v>
      </c>
    </row>
    <row r="103" spans="1:30" s="42" customFormat="1" ht="30" customHeight="1" x14ac:dyDescent="0.25">
      <c r="A103" s="39" t="s">
        <v>27</v>
      </c>
      <c r="B103" s="40">
        <v>1</v>
      </c>
      <c r="C103" s="41" t="s">
        <v>45</v>
      </c>
      <c r="D103" s="23" t="s">
        <v>222</v>
      </c>
      <c r="E103" s="24">
        <f t="shared" ref="E103:E112" si="135">IF(D103="закрыта",2,0)</f>
        <v>2</v>
      </c>
      <c r="F103" s="19">
        <v>88</v>
      </c>
      <c r="G103" s="19">
        <v>893</v>
      </c>
      <c r="H103" s="19">
        <v>573</v>
      </c>
      <c r="I103" s="19">
        <v>59</v>
      </c>
      <c r="J103" s="19">
        <v>261</v>
      </c>
      <c r="K103" s="19"/>
      <c r="L103" s="19">
        <v>88</v>
      </c>
      <c r="M103" s="17">
        <v>893</v>
      </c>
      <c r="N103" s="24">
        <f t="shared" ref="N103:N112" si="136">IF(G103=(H103+I103+J103+K103),1,0)</f>
        <v>1</v>
      </c>
      <c r="O103" s="24">
        <f t="shared" ref="O103:O112" si="137">IF(G103=M103,1,0)</f>
        <v>1</v>
      </c>
      <c r="P103" s="24">
        <f t="shared" ref="P103:P112" si="138">IF(F103=L103,1,0)</f>
        <v>1</v>
      </c>
      <c r="Q103" s="19">
        <v>55</v>
      </c>
      <c r="R103" s="18">
        <v>7</v>
      </c>
      <c r="S103" s="18">
        <v>55</v>
      </c>
      <c r="T103" s="18">
        <v>7</v>
      </c>
      <c r="U103" s="24">
        <f t="shared" ref="U103:V112" si="139">IF(Q103=S103,1,0)</f>
        <v>1</v>
      </c>
      <c r="V103" s="24">
        <f t="shared" si="139"/>
        <v>1</v>
      </c>
      <c r="W103" s="19">
        <v>30.6</v>
      </c>
      <c r="X103" s="18">
        <v>91</v>
      </c>
      <c r="Y103" s="18">
        <v>30.6</v>
      </c>
      <c r="Z103" s="18">
        <v>91</v>
      </c>
      <c r="AA103" s="24">
        <f t="shared" ref="AA103:AB112" si="140">IF(W103=Y103,1,0)</f>
        <v>1</v>
      </c>
      <c r="AB103" s="24">
        <f t="shared" si="140"/>
        <v>1</v>
      </c>
      <c r="AC103" s="24">
        <f t="shared" ref="AC103:AC112" si="141">E103+N103+O103+P103+U103+V103+AA103+AB103</f>
        <v>9</v>
      </c>
      <c r="AD103" s="24">
        <f t="shared" si="129"/>
        <v>100</v>
      </c>
    </row>
    <row r="104" spans="1:30" s="42" customFormat="1" ht="30" customHeight="1" x14ac:dyDescent="0.25">
      <c r="A104" s="39" t="s">
        <v>27</v>
      </c>
      <c r="B104" s="40">
        <v>2</v>
      </c>
      <c r="C104" s="41" t="s">
        <v>43</v>
      </c>
      <c r="D104" s="23" t="s">
        <v>222</v>
      </c>
      <c r="E104" s="24">
        <f t="shared" si="135"/>
        <v>2</v>
      </c>
      <c r="F104" s="19">
        <v>49</v>
      </c>
      <c r="G104" s="19">
        <v>3394</v>
      </c>
      <c r="H104" s="19">
        <v>754</v>
      </c>
      <c r="I104" s="19">
        <v>109</v>
      </c>
      <c r="J104" s="19">
        <v>67</v>
      </c>
      <c r="K104" s="19">
        <v>2464</v>
      </c>
      <c r="L104" s="19">
        <v>49</v>
      </c>
      <c r="M104" s="17">
        <v>3394</v>
      </c>
      <c r="N104" s="24">
        <f t="shared" si="136"/>
        <v>1</v>
      </c>
      <c r="O104" s="24">
        <f t="shared" si="137"/>
        <v>1</v>
      </c>
      <c r="P104" s="24">
        <f t="shared" si="138"/>
        <v>1</v>
      </c>
      <c r="Q104" s="19">
        <v>28</v>
      </c>
      <c r="R104" s="18">
        <v>7</v>
      </c>
      <c r="S104" s="18">
        <v>28</v>
      </c>
      <c r="T104" s="18">
        <v>7</v>
      </c>
      <c r="U104" s="24">
        <f t="shared" si="139"/>
        <v>1</v>
      </c>
      <c r="V104" s="24">
        <f t="shared" si="139"/>
        <v>1</v>
      </c>
      <c r="W104" s="19">
        <v>37.700000000000003</v>
      </c>
      <c r="X104" s="18">
        <v>55</v>
      </c>
      <c r="Y104" s="18">
        <v>37.700000000000003</v>
      </c>
      <c r="Z104" s="18">
        <v>55</v>
      </c>
      <c r="AA104" s="24">
        <f t="shared" si="140"/>
        <v>1</v>
      </c>
      <c r="AB104" s="24">
        <f t="shared" si="140"/>
        <v>1</v>
      </c>
      <c r="AC104" s="24">
        <f t="shared" si="141"/>
        <v>9</v>
      </c>
      <c r="AD104" s="24">
        <f t="shared" si="129"/>
        <v>100</v>
      </c>
    </row>
    <row r="105" spans="1:30" s="42" customFormat="1" ht="30" customHeight="1" x14ac:dyDescent="0.25">
      <c r="A105" s="39" t="s">
        <v>27</v>
      </c>
      <c r="B105" s="40">
        <v>3</v>
      </c>
      <c r="C105" s="41" t="s">
        <v>46</v>
      </c>
      <c r="D105" s="23" t="s">
        <v>222</v>
      </c>
      <c r="E105" s="24">
        <f t="shared" si="135"/>
        <v>2</v>
      </c>
      <c r="F105" s="19">
        <v>85</v>
      </c>
      <c r="G105" s="19">
        <v>3488</v>
      </c>
      <c r="H105" s="19">
        <v>1106</v>
      </c>
      <c r="I105" s="19">
        <v>1031</v>
      </c>
      <c r="J105" s="19">
        <v>1351</v>
      </c>
      <c r="K105" s="19"/>
      <c r="L105" s="19">
        <v>85</v>
      </c>
      <c r="M105" s="17">
        <v>3488</v>
      </c>
      <c r="N105" s="24">
        <f t="shared" si="136"/>
        <v>1</v>
      </c>
      <c r="O105" s="24">
        <f t="shared" si="137"/>
        <v>1</v>
      </c>
      <c r="P105" s="24">
        <f t="shared" si="138"/>
        <v>1</v>
      </c>
      <c r="Q105" s="19">
        <v>67</v>
      </c>
      <c r="R105" s="18">
        <v>7</v>
      </c>
      <c r="S105" s="18">
        <v>67</v>
      </c>
      <c r="T105" s="18">
        <v>7</v>
      </c>
      <c r="U105" s="24">
        <f t="shared" si="139"/>
        <v>1</v>
      </c>
      <c r="V105" s="24">
        <f t="shared" si="139"/>
        <v>1</v>
      </c>
      <c r="W105" s="19">
        <v>30.8</v>
      </c>
      <c r="X105" s="18">
        <v>85</v>
      </c>
      <c r="Y105" s="18">
        <v>30.8</v>
      </c>
      <c r="Z105" s="18">
        <v>85</v>
      </c>
      <c r="AA105" s="24">
        <f t="shared" si="140"/>
        <v>1</v>
      </c>
      <c r="AB105" s="24">
        <f t="shared" si="140"/>
        <v>1</v>
      </c>
      <c r="AC105" s="24">
        <f t="shared" si="141"/>
        <v>9</v>
      </c>
      <c r="AD105" s="24">
        <f t="shared" si="129"/>
        <v>100</v>
      </c>
    </row>
    <row r="106" spans="1:30" s="42" customFormat="1" ht="30" customHeight="1" x14ac:dyDescent="0.25">
      <c r="A106" s="39" t="s">
        <v>27</v>
      </c>
      <c r="B106" s="40">
        <v>4</v>
      </c>
      <c r="C106" s="41" t="s">
        <v>47</v>
      </c>
      <c r="D106" s="23" t="s">
        <v>222</v>
      </c>
      <c r="E106" s="24">
        <f t="shared" si="135"/>
        <v>2</v>
      </c>
      <c r="F106" s="19">
        <v>152</v>
      </c>
      <c r="G106" s="19">
        <v>1560</v>
      </c>
      <c r="H106" s="19">
        <v>681</v>
      </c>
      <c r="I106" s="19">
        <v>60</v>
      </c>
      <c r="J106" s="19">
        <v>22</v>
      </c>
      <c r="K106" s="19">
        <v>797</v>
      </c>
      <c r="L106" s="19">
        <v>152</v>
      </c>
      <c r="M106" s="17">
        <v>1560</v>
      </c>
      <c r="N106" s="24">
        <f t="shared" si="136"/>
        <v>1</v>
      </c>
      <c r="O106" s="24">
        <f t="shared" si="137"/>
        <v>1</v>
      </c>
      <c r="P106" s="24">
        <f t="shared" si="138"/>
        <v>1</v>
      </c>
      <c r="Q106" s="19">
        <v>62</v>
      </c>
      <c r="R106" s="18">
        <v>7</v>
      </c>
      <c r="S106" s="18">
        <v>62</v>
      </c>
      <c r="T106" s="18">
        <v>7</v>
      </c>
      <c r="U106" s="24">
        <f t="shared" si="139"/>
        <v>1</v>
      </c>
      <c r="V106" s="24">
        <f t="shared" si="139"/>
        <v>1</v>
      </c>
      <c r="W106" s="19">
        <v>73.8</v>
      </c>
      <c r="X106" s="18">
        <v>186</v>
      </c>
      <c r="Y106" s="18">
        <v>73.8</v>
      </c>
      <c r="Z106" s="18">
        <v>186</v>
      </c>
      <c r="AA106" s="24">
        <f t="shared" si="140"/>
        <v>1</v>
      </c>
      <c r="AB106" s="24">
        <f t="shared" si="140"/>
        <v>1</v>
      </c>
      <c r="AC106" s="24">
        <f t="shared" si="141"/>
        <v>9</v>
      </c>
      <c r="AD106" s="24">
        <f t="shared" si="129"/>
        <v>100</v>
      </c>
    </row>
    <row r="107" spans="1:30" s="42" customFormat="1" ht="30" customHeight="1" x14ac:dyDescent="0.25">
      <c r="A107" s="39" t="s">
        <v>27</v>
      </c>
      <c r="B107" s="40">
        <v>5</v>
      </c>
      <c r="C107" s="41" t="s">
        <v>48</v>
      </c>
      <c r="D107" s="23" t="s">
        <v>222</v>
      </c>
      <c r="E107" s="24">
        <f t="shared" si="135"/>
        <v>2</v>
      </c>
      <c r="F107" s="19">
        <v>19</v>
      </c>
      <c r="G107" s="19">
        <v>1740</v>
      </c>
      <c r="H107" s="19">
        <v>347</v>
      </c>
      <c r="I107" s="19">
        <v>387</v>
      </c>
      <c r="J107" s="19">
        <v>116</v>
      </c>
      <c r="K107" s="19">
        <v>890</v>
      </c>
      <c r="L107" s="19">
        <v>19</v>
      </c>
      <c r="M107" s="17">
        <v>1740</v>
      </c>
      <c r="N107" s="24">
        <f t="shared" si="136"/>
        <v>1</v>
      </c>
      <c r="O107" s="24">
        <f t="shared" si="137"/>
        <v>1</v>
      </c>
      <c r="P107" s="24">
        <f t="shared" si="138"/>
        <v>1</v>
      </c>
      <c r="Q107" s="19">
        <v>11</v>
      </c>
      <c r="R107" s="18">
        <v>7</v>
      </c>
      <c r="S107" s="18">
        <v>11</v>
      </c>
      <c r="T107" s="18">
        <v>7</v>
      </c>
      <c r="U107" s="24">
        <f t="shared" si="139"/>
        <v>1</v>
      </c>
      <c r="V107" s="24">
        <f t="shared" si="139"/>
        <v>1</v>
      </c>
      <c r="W107" s="19">
        <v>17.899999999999999</v>
      </c>
      <c r="X107" s="18">
        <v>19</v>
      </c>
      <c r="Y107" s="18">
        <v>17.899999999999999</v>
      </c>
      <c r="Z107" s="18">
        <v>19</v>
      </c>
      <c r="AA107" s="24">
        <f t="shared" si="140"/>
        <v>1</v>
      </c>
      <c r="AB107" s="24">
        <f t="shared" si="140"/>
        <v>1</v>
      </c>
      <c r="AC107" s="24">
        <f t="shared" si="141"/>
        <v>9</v>
      </c>
      <c r="AD107" s="24">
        <f t="shared" si="129"/>
        <v>100</v>
      </c>
    </row>
    <row r="108" spans="1:30" s="42" customFormat="1" ht="30" customHeight="1" x14ac:dyDescent="0.25">
      <c r="A108" s="39" t="s">
        <v>27</v>
      </c>
      <c r="B108" s="40">
        <v>6</v>
      </c>
      <c r="C108" s="41" t="s">
        <v>73</v>
      </c>
      <c r="D108" s="23" t="s">
        <v>222</v>
      </c>
      <c r="E108" s="24">
        <f t="shared" si="135"/>
        <v>2</v>
      </c>
      <c r="F108" s="19">
        <v>90</v>
      </c>
      <c r="G108" s="19">
        <v>1413</v>
      </c>
      <c r="H108" s="19">
        <v>606</v>
      </c>
      <c r="I108" s="19">
        <v>59</v>
      </c>
      <c r="J108" s="19">
        <v>748</v>
      </c>
      <c r="K108" s="19"/>
      <c r="L108" s="19">
        <v>90</v>
      </c>
      <c r="M108" s="17">
        <v>1413</v>
      </c>
      <c r="N108" s="24">
        <f t="shared" si="136"/>
        <v>1</v>
      </c>
      <c r="O108" s="24">
        <f t="shared" si="137"/>
        <v>1</v>
      </c>
      <c r="P108" s="24">
        <f t="shared" si="138"/>
        <v>1</v>
      </c>
      <c r="Q108" s="19">
        <v>51</v>
      </c>
      <c r="R108" s="18">
        <v>7</v>
      </c>
      <c r="S108" s="18">
        <v>51</v>
      </c>
      <c r="T108" s="18">
        <v>7</v>
      </c>
      <c r="U108" s="24">
        <f t="shared" si="139"/>
        <v>1</v>
      </c>
      <c r="V108" s="24">
        <f t="shared" si="139"/>
        <v>1</v>
      </c>
      <c r="W108" s="19">
        <v>31.2</v>
      </c>
      <c r="X108" s="18">
        <v>98</v>
      </c>
      <c r="Y108" s="18">
        <v>31.2</v>
      </c>
      <c r="Z108" s="18">
        <v>98</v>
      </c>
      <c r="AA108" s="24">
        <f t="shared" si="140"/>
        <v>1</v>
      </c>
      <c r="AB108" s="24">
        <f t="shared" si="140"/>
        <v>1</v>
      </c>
      <c r="AC108" s="24">
        <f t="shared" si="141"/>
        <v>9</v>
      </c>
      <c r="AD108" s="24">
        <f t="shared" si="129"/>
        <v>100</v>
      </c>
    </row>
    <row r="109" spans="1:30" s="42" customFormat="1" ht="30" customHeight="1" x14ac:dyDescent="0.25">
      <c r="A109" s="39" t="s">
        <v>27</v>
      </c>
      <c r="B109" s="40">
        <v>7</v>
      </c>
      <c r="C109" s="41" t="s">
        <v>74</v>
      </c>
      <c r="D109" s="23" t="s">
        <v>222</v>
      </c>
      <c r="E109" s="24">
        <f t="shared" si="135"/>
        <v>2</v>
      </c>
      <c r="F109" s="19">
        <v>707</v>
      </c>
      <c r="G109" s="19">
        <v>8308</v>
      </c>
      <c r="H109" s="19">
        <v>2811</v>
      </c>
      <c r="I109" s="19">
        <v>753</v>
      </c>
      <c r="J109" s="19">
        <v>2913</v>
      </c>
      <c r="K109" s="19">
        <v>1831</v>
      </c>
      <c r="L109" s="19">
        <v>707</v>
      </c>
      <c r="M109" s="17">
        <v>8308</v>
      </c>
      <c r="N109" s="24">
        <f t="shared" si="136"/>
        <v>1</v>
      </c>
      <c r="O109" s="24">
        <f t="shared" si="137"/>
        <v>1</v>
      </c>
      <c r="P109" s="24">
        <f t="shared" si="138"/>
        <v>1</v>
      </c>
      <c r="Q109" s="19">
        <v>142</v>
      </c>
      <c r="R109" s="18">
        <v>8</v>
      </c>
      <c r="S109" s="18">
        <v>142</v>
      </c>
      <c r="T109" s="18">
        <v>8</v>
      </c>
      <c r="U109" s="24">
        <f t="shared" si="139"/>
        <v>1</v>
      </c>
      <c r="V109" s="24">
        <f t="shared" si="139"/>
        <v>1</v>
      </c>
      <c r="W109" s="19">
        <v>97.5</v>
      </c>
      <c r="X109" s="18">
        <v>793</v>
      </c>
      <c r="Y109" s="18">
        <v>97.5</v>
      </c>
      <c r="Z109" s="18">
        <v>793</v>
      </c>
      <c r="AA109" s="24">
        <f t="shared" si="140"/>
        <v>1</v>
      </c>
      <c r="AB109" s="24">
        <f t="shared" si="140"/>
        <v>1</v>
      </c>
      <c r="AC109" s="24">
        <f t="shared" si="141"/>
        <v>9</v>
      </c>
      <c r="AD109" s="24">
        <f t="shared" si="129"/>
        <v>100</v>
      </c>
    </row>
    <row r="110" spans="1:30" s="42" customFormat="1" ht="30" customHeight="1" x14ac:dyDescent="0.25">
      <c r="A110" s="39" t="s">
        <v>27</v>
      </c>
      <c r="B110" s="40">
        <v>8</v>
      </c>
      <c r="C110" s="41" t="s">
        <v>75</v>
      </c>
      <c r="D110" s="23" t="s">
        <v>222</v>
      </c>
      <c r="E110" s="24">
        <f t="shared" si="135"/>
        <v>2</v>
      </c>
      <c r="F110" s="19">
        <v>230</v>
      </c>
      <c r="G110" s="19">
        <v>2920</v>
      </c>
      <c r="H110" s="19">
        <v>715</v>
      </c>
      <c r="I110" s="19">
        <v>2079</v>
      </c>
      <c r="J110" s="19">
        <v>126</v>
      </c>
      <c r="K110" s="19"/>
      <c r="L110" s="18">
        <v>230</v>
      </c>
      <c r="M110" s="17">
        <v>2920</v>
      </c>
      <c r="N110" s="24">
        <f t="shared" si="136"/>
        <v>1</v>
      </c>
      <c r="O110" s="24">
        <f t="shared" si="137"/>
        <v>1</v>
      </c>
      <c r="P110" s="24">
        <f t="shared" si="138"/>
        <v>1</v>
      </c>
      <c r="Q110" s="19">
        <v>83</v>
      </c>
      <c r="R110" s="19">
        <v>8</v>
      </c>
      <c r="S110" s="18">
        <v>83</v>
      </c>
      <c r="T110" s="18">
        <v>8</v>
      </c>
      <c r="U110" s="24">
        <f t="shared" si="139"/>
        <v>1</v>
      </c>
      <c r="V110" s="24">
        <f t="shared" si="139"/>
        <v>1</v>
      </c>
      <c r="W110" s="19">
        <v>43.4</v>
      </c>
      <c r="X110" s="18">
        <v>268</v>
      </c>
      <c r="Y110" s="18">
        <v>43.4</v>
      </c>
      <c r="Z110" s="18">
        <v>268</v>
      </c>
      <c r="AA110" s="24">
        <f t="shared" si="140"/>
        <v>1</v>
      </c>
      <c r="AB110" s="24">
        <f t="shared" si="140"/>
        <v>1</v>
      </c>
      <c r="AC110" s="24">
        <f t="shared" si="141"/>
        <v>9</v>
      </c>
      <c r="AD110" s="24">
        <f t="shared" si="129"/>
        <v>100</v>
      </c>
    </row>
    <row r="111" spans="1:30" s="42" customFormat="1" ht="30" customHeight="1" x14ac:dyDescent="0.25">
      <c r="A111" s="39" t="s">
        <v>27</v>
      </c>
      <c r="B111" s="40">
        <v>9</v>
      </c>
      <c r="C111" s="41" t="s">
        <v>76</v>
      </c>
      <c r="D111" s="23" t="s">
        <v>222</v>
      </c>
      <c r="E111" s="24">
        <f t="shared" si="135"/>
        <v>2</v>
      </c>
      <c r="F111" s="19">
        <v>7</v>
      </c>
      <c r="G111" s="19">
        <v>467</v>
      </c>
      <c r="H111" s="19">
        <v>175</v>
      </c>
      <c r="I111" s="19">
        <v>92</v>
      </c>
      <c r="J111" s="19">
        <v>200</v>
      </c>
      <c r="K111" s="19"/>
      <c r="L111" s="18">
        <v>7</v>
      </c>
      <c r="M111" s="17">
        <v>467</v>
      </c>
      <c r="N111" s="24">
        <f t="shared" si="136"/>
        <v>1</v>
      </c>
      <c r="O111" s="24">
        <f t="shared" si="137"/>
        <v>1</v>
      </c>
      <c r="P111" s="24">
        <f t="shared" si="138"/>
        <v>1</v>
      </c>
      <c r="Q111" s="18">
        <v>12</v>
      </c>
      <c r="R111" s="18">
        <v>7</v>
      </c>
      <c r="S111" s="18">
        <v>12</v>
      </c>
      <c r="T111" s="18">
        <v>7</v>
      </c>
      <c r="U111" s="24">
        <f t="shared" si="139"/>
        <v>1</v>
      </c>
      <c r="V111" s="24">
        <f t="shared" si="139"/>
        <v>1</v>
      </c>
      <c r="W111" s="18">
        <v>16.2</v>
      </c>
      <c r="X111" s="18">
        <v>7</v>
      </c>
      <c r="Y111" s="18">
        <v>16.2</v>
      </c>
      <c r="Z111" s="18">
        <v>7</v>
      </c>
      <c r="AA111" s="24">
        <f t="shared" si="140"/>
        <v>1</v>
      </c>
      <c r="AB111" s="24">
        <f t="shared" si="140"/>
        <v>1</v>
      </c>
      <c r="AC111" s="24">
        <f t="shared" si="141"/>
        <v>9</v>
      </c>
      <c r="AD111" s="24">
        <f t="shared" si="129"/>
        <v>100</v>
      </c>
    </row>
    <row r="112" spans="1:30" s="42" customFormat="1" ht="30" customHeight="1" x14ac:dyDescent="0.25">
      <c r="A112" s="39" t="s">
        <v>27</v>
      </c>
      <c r="B112" s="40">
        <v>10</v>
      </c>
      <c r="C112" s="41" t="s">
        <v>77</v>
      </c>
      <c r="D112" s="23" t="s">
        <v>222</v>
      </c>
      <c r="E112" s="24">
        <f t="shared" si="135"/>
        <v>2</v>
      </c>
      <c r="F112" s="19">
        <v>97</v>
      </c>
      <c r="G112" s="19">
        <v>1305</v>
      </c>
      <c r="H112" s="19">
        <v>632</v>
      </c>
      <c r="I112" s="19">
        <v>95</v>
      </c>
      <c r="J112" s="19">
        <v>42</v>
      </c>
      <c r="K112" s="19">
        <v>536</v>
      </c>
      <c r="L112" s="19">
        <v>97</v>
      </c>
      <c r="M112" s="17">
        <v>1305</v>
      </c>
      <c r="N112" s="24">
        <f t="shared" si="136"/>
        <v>1</v>
      </c>
      <c r="O112" s="24">
        <f t="shared" si="137"/>
        <v>1</v>
      </c>
      <c r="P112" s="24">
        <f t="shared" si="138"/>
        <v>1</v>
      </c>
      <c r="Q112" s="19">
        <v>74</v>
      </c>
      <c r="R112" s="18">
        <v>7</v>
      </c>
      <c r="S112" s="18">
        <v>74</v>
      </c>
      <c r="T112" s="18">
        <v>7</v>
      </c>
      <c r="U112" s="24">
        <f t="shared" si="139"/>
        <v>1</v>
      </c>
      <c r="V112" s="24">
        <f t="shared" si="139"/>
        <v>1</v>
      </c>
      <c r="W112" s="19">
        <v>30.5</v>
      </c>
      <c r="X112" s="18">
        <v>102</v>
      </c>
      <c r="Y112" s="18">
        <v>30.5</v>
      </c>
      <c r="Z112" s="18">
        <v>102</v>
      </c>
      <c r="AA112" s="24">
        <f t="shared" si="140"/>
        <v>1</v>
      </c>
      <c r="AB112" s="24">
        <f t="shared" si="140"/>
        <v>1</v>
      </c>
      <c r="AC112" s="24">
        <f t="shared" si="141"/>
        <v>9</v>
      </c>
      <c r="AD112" s="24">
        <f t="shared" si="129"/>
        <v>100</v>
      </c>
    </row>
    <row r="113" spans="1:30" s="42" customFormat="1" ht="16.5" customHeight="1" x14ac:dyDescent="0.25">
      <c r="A113" s="43" t="s">
        <v>27</v>
      </c>
      <c r="B113" s="44"/>
      <c r="C113" s="5" t="s">
        <v>40</v>
      </c>
      <c r="D113" s="21">
        <f>SUM(D103:D112)</f>
        <v>0</v>
      </c>
      <c r="E113" s="21">
        <f>AVERAGE(E103:E112)</f>
        <v>2</v>
      </c>
      <c r="F113" s="21">
        <f>SUM(F103:F112)</f>
        <v>1524</v>
      </c>
      <c r="G113" s="21">
        <f>SUM(G103:G112)</f>
        <v>25488</v>
      </c>
      <c r="H113" s="21">
        <f t="shared" ref="H113:K113" si="142">SUM(H103:H112)</f>
        <v>8400</v>
      </c>
      <c r="I113" s="21">
        <f t="shared" si="142"/>
        <v>4724</v>
      </c>
      <c r="J113" s="21">
        <f t="shared" si="142"/>
        <v>5846</v>
      </c>
      <c r="K113" s="21">
        <f t="shared" si="142"/>
        <v>6518</v>
      </c>
      <c r="L113" s="21">
        <f>SUM(L103:L112)</f>
        <v>1524</v>
      </c>
      <c r="M113" s="21">
        <f>SUM(M103:M112)</f>
        <v>25488</v>
      </c>
      <c r="N113" s="21">
        <f>AVERAGE(N103:N112)</f>
        <v>1</v>
      </c>
      <c r="O113" s="21">
        <f t="shared" ref="O113:P113" si="143">AVERAGE(O103:O112)</f>
        <v>1</v>
      </c>
      <c r="P113" s="21">
        <f t="shared" si="143"/>
        <v>1</v>
      </c>
      <c r="Q113" s="21">
        <f>SUM(Q103:Q112)</f>
        <v>585</v>
      </c>
      <c r="R113" s="21">
        <f t="shared" ref="R113:T113" si="144">SUM(R103:R112)</f>
        <v>72</v>
      </c>
      <c r="S113" s="21">
        <f t="shared" si="144"/>
        <v>585</v>
      </c>
      <c r="T113" s="21">
        <f t="shared" si="144"/>
        <v>72</v>
      </c>
      <c r="U113" s="21">
        <f>AVERAGE(U103:U112)</f>
        <v>1</v>
      </c>
      <c r="V113" s="21">
        <f>AVERAGE(V103:V112)</f>
        <v>1</v>
      </c>
      <c r="W113" s="21">
        <f>SUM(W103:W112)</f>
        <v>409.59999999999997</v>
      </c>
      <c r="X113" s="21">
        <f t="shared" ref="X113:Z113" si="145">SUM(X103:X112)</f>
        <v>1704</v>
      </c>
      <c r="Y113" s="37">
        <f t="shared" si="145"/>
        <v>409.59999999999997</v>
      </c>
      <c r="Z113" s="21">
        <f t="shared" si="145"/>
        <v>1704</v>
      </c>
      <c r="AA113" s="21">
        <f>AVERAGE(AA103:AA112)</f>
        <v>1</v>
      </c>
      <c r="AB113" s="21">
        <f t="shared" ref="AB113:AD113" si="146">AVERAGE(AB103:AB112)</f>
        <v>1</v>
      </c>
      <c r="AC113" s="21">
        <f t="shared" si="146"/>
        <v>9</v>
      </c>
      <c r="AD113" s="21">
        <f t="shared" si="146"/>
        <v>100</v>
      </c>
    </row>
    <row r="114" spans="1:30" s="42" customFormat="1" ht="30" customHeight="1" x14ac:dyDescent="0.25">
      <c r="A114" s="39" t="s">
        <v>28</v>
      </c>
      <c r="B114" s="40">
        <v>1</v>
      </c>
      <c r="C114" s="41" t="s">
        <v>84</v>
      </c>
      <c r="D114" s="23" t="s">
        <v>222</v>
      </c>
      <c r="E114" s="24">
        <f t="shared" ref="E114:E124" si="147">IF(D114="закрыта",2,0)</f>
        <v>2</v>
      </c>
      <c r="F114" s="19">
        <v>103</v>
      </c>
      <c r="G114" s="19">
        <v>2615</v>
      </c>
      <c r="H114" s="19">
        <v>1019</v>
      </c>
      <c r="I114" s="19">
        <v>686</v>
      </c>
      <c r="J114" s="19">
        <v>546</v>
      </c>
      <c r="K114" s="19">
        <v>364</v>
      </c>
      <c r="L114" s="19">
        <v>103</v>
      </c>
      <c r="M114" s="17">
        <v>2615</v>
      </c>
      <c r="N114" s="24">
        <f t="shared" ref="N114:N124" si="148">IF(G114=(H114+I114+J114+K114),1,0)</f>
        <v>1</v>
      </c>
      <c r="O114" s="24">
        <f t="shared" ref="O114:O124" si="149">IF(G114=M114,1,0)</f>
        <v>1</v>
      </c>
      <c r="P114" s="24">
        <f t="shared" ref="P114:P124" si="150">IF(F114=L114,1,0)</f>
        <v>1</v>
      </c>
      <c r="Q114" s="19">
        <v>84</v>
      </c>
      <c r="R114" s="18">
        <v>7</v>
      </c>
      <c r="S114" s="18">
        <v>84</v>
      </c>
      <c r="T114" s="18">
        <v>7</v>
      </c>
      <c r="U114" s="24">
        <f t="shared" ref="U114:V124" si="151">IF(Q114=S114,1,0)</f>
        <v>1</v>
      </c>
      <c r="V114" s="24">
        <f t="shared" si="151"/>
        <v>1</v>
      </c>
      <c r="W114" s="19">
        <v>32</v>
      </c>
      <c r="X114" s="18">
        <v>103</v>
      </c>
      <c r="Y114" s="18">
        <v>32</v>
      </c>
      <c r="Z114" s="18">
        <v>103</v>
      </c>
      <c r="AA114" s="24">
        <f t="shared" ref="AA114:AB124" si="152">IF(W114=Y114,1,0)</f>
        <v>1</v>
      </c>
      <c r="AB114" s="24">
        <f t="shared" si="152"/>
        <v>1</v>
      </c>
      <c r="AC114" s="24">
        <f t="shared" ref="AC114:AC124" si="153">E114+N114+O114+P114+U114+V114+AA114+AB114</f>
        <v>9</v>
      </c>
      <c r="AD114" s="24">
        <f t="shared" si="129"/>
        <v>100</v>
      </c>
    </row>
    <row r="115" spans="1:30" s="42" customFormat="1" ht="30" customHeight="1" x14ac:dyDescent="0.25">
      <c r="A115" s="39" t="s">
        <v>28</v>
      </c>
      <c r="B115" s="40">
        <v>2</v>
      </c>
      <c r="C115" s="41" t="s">
        <v>85</v>
      </c>
      <c r="D115" s="23" t="s">
        <v>222</v>
      </c>
      <c r="E115" s="24">
        <f t="shared" si="147"/>
        <v>2</v>
      </c>
      <c r="F115" s="19">
        <v>68</v>
      </c>
      <c r="G115" s="19">
        <v>2637</v>
      </c>
      <c r="H115" s="19">
        <v>915</v>
      </c>
      <c r="I115" s="19">
        <v>172</v>
      </c>
      <c r="J115" s="19">
        <v>1550</v>
      </c>
      <c r="K115" s="19"/>
      <c r="L115" s="18">
        <v>68</v>
      </c>
      <c r="M115" s="17">
        <v>2637</v>
      </c>
      <c r="N115" s="24">
        <f t="shared" si="148"/>
        <v>1</v>
      </c>
      <c r="O115" s="24">
        <f t="shared" si="149"/>
        <v>1</v>
      </c>
      <c r="P115" s="24">
        <f t="shared" si="150"/>
        <v>1</v>
      </c>
      <c r="Q115" s="19">
        <v>60</v>
      </c>
      <c r="R115" s="18">
        <v>7</v>
      </c>
      <c r="S115" s="18">
        <v>60</v>
      </c>
      <c r="T115" s="18">
        <v>7</v>
      </c>
      <c r="U115" s="24">
        <f t="shared" si="151"/>
        <v>1</v>
      </c>
      <c r="V115" s="24">
        <f t="shared" si="151"/>
        <v>1</v>
      </c>
      <c r="W115" s="19">
        <v>31.9</v>
      </c>
      <c r="X115" s="18">
        <v>68</v>
      </c>
      <c r="Y115" s="18">
        <v>31.9</v>
      </c>
      <c r="Z115" s="20">
        <v>68</v>
      </c>
      <c r="AA115" s="24">
        <f t="shared" si="152"/>
        <v>1</v>
      </c>
      <c r="AB115" s="24">
        <f t="shared" si="152"/>
        <v>1</v>
      </c>
      <c r="AC115" s="24">
        <f t="shared" si="153"/>
        <v>9</v>
      </c>
      <c r="AD115" s="24">
        <f t="shared" si="129"/>
        <v>100</v>
      </c>
    </row>
    <row r="116" spans="1:30" s="42" customFormat="1" ht="30" customHeight="1" x14ac:dyDescent="0.25">
      <c r="A116" s="39" t="s">
        <v>28</v>
      </c>
      <c r="B116" s="40">
        <v>3</v>
      </c>
      <c r="C116" s="41" t="s">
        <v>86</v>
      </c>
      <c r="D116" s="23" t="s">
        <v>222</v>
      </c>
      <c r="E116" s="24">
        <f t="shared" si="147"/>
        <v>2</v>
      </c>
      <c r="F116" s="19">
        <v>22</v>
      </c>
      <c r="G116" s="19">
        <v>2047</v>
      </c>
      <c r="H116" s="19">
        <v>621</v>
      </c>
      <c r="I116" s="19">
        <v>860</v>
      </c>
      <c r="J116" s="19">
        <v>545</v>
      </c>
      <c r="K116" s="19">
        <v>21</v>
      </c>
      <c r="L116" s="19">
        <v>22</v>
      </c>
      <c r="M116" s="17">
        <v>2047</v>
      </c>
      <c r="N116" s="24">
        <f t="shared" si="148"/>
        <v>1</v>
      </c>
      <c r="O116" s="24">
        <f t="shared" si="149"/>
        <v>1</v>
      </c>
      <c r="P116" s="24">
        <f t="shared" si="150"/>
        <v>1</v>
      </c>
      <c r="Q116" s="19">
        <v>47</v>
      </c>
      <c r="R116" s="19">
        <v>7</v>
      </c>
      <c r="S116" s="18">
        <v>47</v>
      </c>
      <c r="T116" s="18">
        <v>7</v>
      </c>
      <c r="U116" s="24">
        <f t="shared" si="151"/>
        <v>1</v>
      </c>
      <c r="V116" s="24">
        <f t="shared" si="151"/>
        <v>1</v>
      </c>
      <c r="W116" s="19">
        <v>31.6</v>
      </c>
      <c r="X116" s="18">
        <v>22</v>
      </c>
      <c r="Y116" s="18">
        <v>31.6</v>
      </c>
      <c r="Z116" s="20">
        <v>22</v>
      </c>
      <c r="AA116" s="24">
        <f t="shared" si="152"/>
        <v>1</v>
      </c>
      <c r="AB116" s="24">
        <f t="shared" si="152"/>
        <v>1</v>
      </c>
      <c r="AC116" s="24">
        <f t="shared" si="153"/>
        <v>9</v>
      </c>
      <c r="AD116" s="24">
        <f t="shared" si="129"/>
        <v>100</v>
      </c>
    </row>
    <row r="117" spans="1:30" s="42" customFormat="1" ht="30" customHeight="1" x14ac:dyDescent="0.25">
      <c r="A117" s="39" t="s">
        <v>28</v>
      </c>
      <c r="B117" s="40">
        <v>4</v>
      </c>
      <c r="C117" s="41" t="s">
        <v>87</v>
      </c>
      <c r="D117" s="23" t="s">
        <v>222</v>
      </c>
      <c r="E117" s="24">
        <f t="shared" si="147"/>
        <v>2</v>
      </c>
      <c r="F117" s="19">
        <v>39</v>
      </c>
      <c r="G117" s="19">
        <v>1241</v>
      </c>
      <c r="H117" s="19">
        <v>603</v>
      </c>
      <c r="I117" s="19">
        <v>146</v>
      </c>
      <c r="J117" s="19">
        <v>492</v>
      </c>
      <c r="K117" s="19"/>
      <c r="L117" s="18">
        <v>39</v>
      </c>
      <c r="M117" s="17">
        <v>1241</v>
      </c>
      <c r="N117" s="24">
        <f t="shared" si="148"/>
        <v>1</v>
      </c>
      <c r="O117" s="24">
        <f t="shared" si="149"/>
        <v>1</v>
      </c>
      <c r="P117" s="24">
        <f t="shared" si="150"/>
        <v>1</v>
      </c>
      <c r="Q117" s="19">
        <v>41</v>
      </c>
      <c r="R117" s="18">
        <v>7</v>
      </c>
      <c r="S117" s="18">
        <v>41</v>
      </c>
      <c r="T117" s="18">
        <v>7</v>
      </c>
      <c r="U117" s="24">
        <f t="shared" si="151"/>
        <v>1</v>
      </c>
      <c r="V117" s="24">
        <f t="shared" si="151"/>
        <v>1</v>
      </c>
      <c r="W117" s="19">
        <v>26</v>
      </c>
      <c r="X117" s="18">
        <v>39</v>
      </c>
      <c r="Y117" s="18">
        <v>26</v>
      </c>
      <c r="Z117" s="20">
        <v>39</v>
      </c>
      <c r="AA117" s="24">
        <f t="shared" si="152"/>
        <v>1</v>
      </c>
      <c r="AB117" s="24">
        <f t="shared" si="152"/>
        <v>1</v>
      </c>
      <c r="AC117" s="24">
        <f t="shared" si="153"/>
        <v>9</v>
      </c>
      <c r="AD117" s="24">
        <f t="shared" si="129"/>
        <v>100</v>
      </c>
    </row>
    <row r="118" spans="1:30" s="42" customFormat="1" ht="30" customHeight="1" x14ac:dyDescent="0.25">
      <c r="A118" s="39" t="s">
        <v>28</v>
      </c>
      <c r="B118" s="40">
        <v>5</v>
      </c>
      <c r="C118" s="41" t="s">
        <v>88</v>
      </c>
      <c r="D118" s="23" t="s">
        <v>222</v>
      </c>
      <c r="E118" s="24">
        <f t="shared" si="147"/>
        <v>2</v>
      </c>
      <c r="F118" s="19">
        <v>39</v>
      </c>
      <c r="G118" s="19">
        <v>1880</v>
      </c>
      <c r="H118" s="19">
        <v>938</v>
      </c>
      <c r="I118" s="19">
        <v>516</v>
      </c>
      <c r="J118" s="19">
        <v>426</v>
      </c>
      <c r="K118" s="19"/>
      <c r="L118" s="19">
        <v>39</v>
      </c>
      <c r="M118" s="17">
        <v>1880</v>
      </c>
      <c r="N118" s="24">
        <f t="shared" si="148"/>
        <v>1</v>
      </c>
      <c r="O118" s="24">
        <f t="shared" si="149"/>
        <v>1</v>
      </c>
      <c r="P118" s="24">
        <f t="shared" si="150"/>
        <v>1</v>
      </c>
      <c r="Q118" s="19">
        <v>65</v>
      </c>
      <c r="R118" s="19">
        <v>7</v>
      </c>
      <c r="S118" s="18">
        <v>78</v>
      </c>
      <c r="T118" s="18">
        <v>7</v>
      </c>
      <c r="U118" s="24">
        <f t="shared" si="151"/>
        <v>0</v>
      </c>
      <c r="V118" s="24">
        <f t="shared" si="151"/>
        <v>1</v>
      </c>
      <c r="W118" s="19">
        <v>30.7</v>
      </c>
      <c r="X118" s="18">
        <v>39</v>
      </c>
      <c r="Y118" s="18">
        <v>30.7</v>
      </c>
      <c r="Z118" s="20">
        <v>39</v>
      </c>
      <c r="AA118" s="24">
        <f t="shared" si="152"/>
        <v>1</v>
      </c>
      <c r="AB118" s="24">
        <f t="shared" si="152"/>
        <v>1</v>
      </c>
      <c r="AC118" s="24">
        <f t="shared" si="153"/>
        <v>8</v>
      </c>
      <c r="AD118" s="24">
        <f t="shared" si="129"/>
        <v>88.888888888888886</v>
      </c>
    </row>
    <row r="119" spans="1:30" s="42" customFormat="1" ht="30" customHeight="1" x14ac:dyDescent="0.25">
      <c r="A119" s="39" t="s">
        <v>28</v>
      </c>
      <c r="B119" s="40">
        <v>6</v>
      </c>
      <c r="C119" s="41" t="s">
        <v>89</v>
      </c>
      <c r="D119" s="23" t="s">
        <v>222</v>
      </c>
      <c r="E119" s="24">
        <f t="shared" si="147"/>
        <v>2</v>
      </c>
      <c r="F119" s="19">
        <v>374</v>
      </c>
      <c r="G119" s="19">
        <v>2281</v>
      </c>
      <c r="H119" s="19">
        <v>959</v>
      </c>
      <c r="I119" s="19">
        <v>141</v>
      </c>
      <c r="J119" s="19">
        <v>1181</v>
      </c>
      <c r="K119" s="19"/>
      <c r="L119" s="20">
        <v>374</v>
      </c>
      <c r="M119" s="17">
        <v>2281</v>
      </c>
      <c r="N119" s="24">
        <f t="shared" si="148"/>
        <v>1</v>
      </c>
      <c r="O119" s="24">
        <f t="shared" si="149"/>
        <v>1</v>
      </c>
      <c r="P119" s="24">
        <f t="shared" si="150"/>
        <v>1</v>
      </c>
      <c r="Q119" s="19">
        <v>102</v>
      </c>
      <c r="R119" s="19">
        <v>8</v>
      </c>
      <c r="S119" s="18">
        <v>102</v>
      </c>
      <c r="T119" s="18">
        <v>8</v>
      </c>
      <c r="U119" s="24">
        <f t="shared" si="151"/>
        <v>1</v>
      </c>
      <c r="V119" s="24">
        <f t="shared" si="151"/>
        <v>1</v>
      </c>
      <c r="W119" s="19">
        <v>51.3</v>
      </c>
      <c r="X119" s="18">
        <v>376</v>
      </c>
      <c r="Y119" s="18">
        <v>51.3</v>
      </c>
      <c r="Z119" s="20">
        <v>376</v>
      </c>
      <c r="AA119" s="24">
        <f t="shared" si="152"/>
        <v>1</v>
      </c>
      <c r="AB119" s="24">
        <f t="shared" si="152"/>
        <v>1</v>
      </c>
      <c r="AC119" s="24">
        <f t="shared" si="153"/>
        <v>9</v>
      </c>
      <c r="AD119" s="24">
        <f t="shared" si="129"/>
        <v>100</v>
      </c>
    </row>
    <row r="120" spans="1:30" s="42" customFormat="1" ht="30" customHeight="1" x14ac:dyDescent="0.25">
      <c r="A120" s="39" t="s">
        <v>28</v>
      </c>
      <c r="B120" s="40">
        <v>7</v>
      </c>
      <c r="C120" s="41" t="s">
        <v>90</v>
      </c>
      <c r="D120" s="23" t="s">
        <v>222</v>
      </c>
      <c r="E120" s="24">
        <f t="shared" si="147"/>
        <v>2</v>
      </c>
      <c r="F120" s="19">
        <v>116</v>
      </c>
      <c r="G120" s="19">
        <v>2186</v>
      </c>
      <c r="H120" s="19">
        <v>889</v>
      </c>
      <c r="I120" s="19">
        <v>486</v>
      </c>
      <c r="J120" s="19">
        <v>611</v>
      </c>
      <c r="K120" s="19">
        <v>200</v>
      </c>
      <c r="L120" s="18">
        <v>116</v>
      </c>
      <c r="M120" s="17">
        <v>2186</v>
      </c>
      <c r="N120" s="24">
        <f t="shared" si="148"/>
        <v>1</v>
      </c>
      <c r="O120" s="24">
        <f t="shared" si="149"/>
        <v>1</v>
      </c>
      <c r="P120" s="24">
        <f t="shared" si="150"/>
        <v>1</v>
      </c>
      <c r="Q120" s="19">
        <v>94</v>
      </c>
      <c r="R120" s="18">
        <v>8</v>
      </c>
      <c r="S120" s="18">
        <v>94</v>
      </c>
      <c r="T120" s="18">
        <v>8</v>
      </c>
      <c r="U120" s="24">
        <f t="shared" si="151"/>
        <v>1</v>
      </c>
      <c r="V120" s="24">
        <f t="shared" si="151"/>
        <v>1</v>
      </c>
      <c r="W120" s="19">
        <v>30.7</v>
      </c>
      <c r="X120" s="18">
        <v>117</v>
      </c>
      <c r="Y120" s="18">
        <v>30.7</v>
      </c>
      <c r="Z120" s="20">
        <v>117</v>
      </c>
      <c r="AA120" s="24">
        <f t="shared" si="152"/>
        <v>1</v>
      </c>
      <c r="AB120" s="24">
        <f t="shared" si="152"/>
        <v>1</v>
      </c>
      <c r="AC120" s="24">
        <f t="shared" si="153"/>
        <v>9</v>
      </c>
      <c r="AD120" s="24">
        <f t="shared" si="129"/>
        <v>100</v>
      </c>
    </row>
    <row r="121" spans="1:30" s="42" customFormat="1" ht="30" customHeight="1" x14ac:dyDescent="0.25">
      <c r="A121" s="39" t="s">
        <v>28</v>
      </c>
      <c r="B121" s="40">
        <v>8</v>
      </c>
      <c r="C121" s="41" t="s">
        <v>91</v>
      </c>
      <c r="D121" s="23" t="s">
        <v>222</v>
      </c>
      <c r="E121" s="24">
        <f t="shared" si="147"/>
        <v>2</v>
      </c>
      <c r="F121" s="19">
        <v>541</v>
      </c>
      <c r="G121" s="19">
        <v>4217</v>
      </c>
      <c r="H121" s="19">
        <v>1905</v>
      </c>
      <c r="I121" s="19">
        <v>366</v>
      </c>
      <c r="J121" s="19">
        <v>1946</v>
      </c>
      <c r="K121" s="19"/>
      <c r="L121" s="19">
        <v>541</v>
      </c>
      <c r="M121" s="17">
        <v>4217</v>
      </c>
      <c r="N121" s="24">
        <f t="shared" si="148"/>
        <v>1</v>
      </c>
      <c r="O121" s="24">
        <f t="shared" si="149"/>
        <v>1</v>
      </c>
      <c r="P121" s="24">
        <f t="shared" si="150"/>
        <v>1</v>
      </c>
      <c r="Q121" s="19">
        <v>185</v>
      </c>
      <c r="R121" s="19">
        <v>8</v>
      </c>
      <c r="S121" s="18">
        <v>185</v>
      </c>
      <c r="T121" s="18">
        <v>8</v>
      </c>
      <c r="U121" s="24">
        <f t="shared" si="151"/>
        <v>1</v>
      </c>
      <c r="V121" s="24">
        <f t="shared" si="151"/>
        <v>1</v>
      </c>
      <c r="W121" s="19">
        <v>69.599999999999994</v>
      </c>
      <c r="X121" s="18">
        <v>541</v>
      </c>
      <c r="Y121" s="18">
        <v>69.599999999999994</v>
      </c>
      <c r="Z121" s="20">
        <v>541</v>
      </c>
      <c r="AA121" s="24">
        <f t="shared" si="152"/>
        <v>1</v>
      </c>
      <c r="AB121" s="24">
        <f t="shared" si="152"/>
        <v>1</v>
      </c>
      <c r="AC121" s="24">
        <f t="shared" si="153"/>
        <v>9</v>
      </c>
      <c r="AD121" s="24">
        <f t="shared" si="129"/>
        <v>100</v>
      </c>
    </row>
    <row r="122" spans="1:30" s="42" customFormat="1" ht="30" customHeight="1" x14ac:dyDescent="0.25">
      <c r="A122" s="39" t="s">
        <v>28</v>
      </c>
      <c r="B122" s="40">
        <v>9</v>
      </c>
      <c r="C122" s="41" t="s">
        <v>92</v>
      </c>
      <c r="D122" s="23" t="s">
        <v>222</v>
      </c>
      <c r="E122" s="24">
        <f t="shared" si="147"/>
        <v>2</v>
      </c>
      <c r="F122" s="19">
        <v>80</v>
      </c>
      <c r="G122" s="19">
        <v>537</v>
      </c>
      <c r="H122" s="19">
        <v>442</v>
      </c>
      <c r="I122" s="19">
        <v>95</v>
      </c>
      <c r="J122" s="19"/>
      <c r="K122" s="19"/>
      <c r="L122" s="18">
        <v>80</v>
      </c>
      <c r="M122" s="17">
        <v>537</v>
      </c>
      <c r="N122" s="24">
        <f t="shared" si="148"/>
        <v>1</v>
      </c>
      <c r="O122" s="24">
        <f t="shared" si="149"/>
        <v>1</v>
      </c>
      <c r="P122" s="24">
        <f t="shared" si="150"/>
        <v>1</v>
      </c>
      <c r="Q122" s="19">
        <v>34</v>
      </c>
      <c r="R122" s="19">
        <v>8</v>
      </c>
      <c r="S122" s="18">
        <v>34</v>
      </c>
      <c r="T122" s="18">
        <v>8</v>
      </c>
      <c r="U122" s="24">
        <f t="shared" si="151"/>
        <v>1</v>
      </c>
      <c r="V122" s="24">
        <f t="shared" si="151"/>
        <v>1</v>
      </c>
      <c r="W122" s="19">
        <v>12.4</v>
      </c>
      <c r="X122" s="18">
        <v>80</v>
      </c>
      <c r="Y122" s="18">
        <v>12.4</v>
      </c>
      <c r="Z122" s="20">
        <v>80</v>
      </c>
      <c r="AA122" s="24">
        <f t="shared" si="152"/>
        <v>1</v>
      </c>
      <c r="AB122" s="24">
        <f t="shared" si="152"/>
        <v>1</v>
      </c>
      <c r="AC122" s="24">
        <f t="shared" si="153"/>
        <v>9</v>
      </c>
      <c r="AD122" s="24">
        <f t="shared" si="129"/>
        <v>100</v>
      </c>
    </row>
    <row r="123" spans="1:30" s="42" customFormat="1" ht="30" customHeight="1" x14ac:dyDescent="0.25">
      <c r="A123" s="39" t="s">
        <v>28</v>
      </c>
      <c r="B123" s="40">
        <v>10</v>
      </c>
      <c r="C123" s="41" t="s">
        <v>93</v>
      </c>
      <c r="D123" s="23" t="s">
        <v>222</v>
      </c>
      <c r="E123" s="24">
        <f t="shared" si="147"/>
        <v>2</v>
      </c>
      <c r="F123" s="19">
        <v>206</v>
      </c>
      <c r="G123" s="19">
        <v>2598</v>
      </c>
      <c r="H123" s="19">
        <v>1071</v>
      </c>
      <c r="I123" s="19">
        <v>1527</v>
      </c>
      <c r="J123" s="19"/>
      <c r="K123" s="19"/>
      <c r="L123" s="19">
        <v>206</v>
      </c>
      <c r="M123" s="17">
        <v>2598</v>
      </c>
      <c r="N123" s="24">
        <f t="shared" si="148"/>
        <v>1</v>
      </c>
      <c r="O123" s="24">
        <f t="shared" si="149"/>
        <v>1</v>
      </c>
      <c r="P123" s="24">
        <f t="shared" si="150"/>
        <v>1</v>
      </c>
      <c r="Q123" s="19">
        <v>37</v>
      </c>
      <c r="R123" s="18">
        <v>8</v>
      </c>
      <c r="S123" s="18">
        <v>37</v>
      </c>
      <c r="T123" s="18">
        <v>8</v>
      </c>
      <c r="U123" s="24">
        <f t="shared" si="151"/>
        <v>1</v>
      </c>
      <c r="V123" s="24">
        <f t="shared" si="151"/>
        <v>1</v>
      </c>
      <c r="W123" s="19">
        <v>33</v>
      </c>
      <c r="X123" s="18">
        <v>206</v>
      </c>
      <c r="Y123" s="18">
        <v>33</v>
      </c>
      <c r="Z123" s="20">
        <v>206</v>
      </c>
      <c r="AA123" s="24">
        <f t="shared" si="152"/>
        <v>1</v>
      </c>
      <c r="AB123" s="24">
        <f t="shared" si="152"/>
        <v>1</v>
      </c>
      <c r="AC123" s="24">
        <f t="shared" si="153"/>
        <v>9</v>
      </c>
      <c r="AD123" s="24">
        <f t="shared" si="129"/>
        <v>100</v>
      </c>
    </row>
    <row r="124" spans="1:30" s="42" customFormat="1" ht="30" customHeight="1" x14ac:dyDescent="0.25">
      <c r="A124" s="39" t="s">
        <v>28</v>
      </c>
      <c r="B124" s="40">
        <v>11</v>
      </c>
      <c r="C124" s="41" t="s">
        <v>218</v>
      </c>
      <c r="D124" s="23" t="s">
        <v>222</v>
      </c>
      <c r="E124" s="24">
        <f t="shared" si="147"/>
        <v>2</v>
      </c>
      <c r="F124" s="19">
        <v>633</v>
      </c>
      <c r="G124" s="19">
        <v>6880</v>
      </c>
      <c r="H124" s="19">
        <v>2490</v>
      </c>
      <c r="I124" s="19">
        <v>1363</v>
      </c>
      <c r="J124" s="19">
        <v>2442</v>
      </c>
      <c r="K124" s="19">
        <v>585</v>
      </c>
      <c r="L124" s="19">
        <v>633</v>
      </c>
      <c r="M124" s="17">
        <v>6880</v>
      </c>
      <c r="N124" s="24">
        <f t="shared" si="148"/>
        <v>1</v>
      </c>
      <c r="O124" s="24">
        <f t="shared" si="149"/>
        <v>1</v>
      </c>
      <c r="P124" s="24">
        <f t="shared" si="150"/>
        <v>1</v>
      </c>
      <c r="Q124" s="19">
        <v>183</v>
      </c>
      <c r="R124" s="19">
        <v>8</v>
      </c>
      <c r="S124" s="18">
        <v>183</v>
      </c>
      <c r="T124" s="18">
        <v>8</v>
      </c>
      <c r="U124" s="24">
        <f t="shared" si="151"/>
        <v>1</v>
      </c>
      <c r="V124" s="24">
        <f t="shared" si="151"/>
        <v>1</v>
      </c>
      <c r="W124" s="19">
        <v>74.3</v>
      </c>
      <c r="X124" s="18">
        <v>633</v>
      </c>
      <c r="Y124" s="18">
        <v>74.3</v>
      </c>
      <c r="Z124" s="18">
        <v>633</v>
      </c>
      <c r="AA124" s="24">
        <f t="shared" si="152"/>
        <v>1</v>
      </c>
      <c r="AB124" s="24">
        <f t="shared" si="152"/>
        <v>1</v>
      </c>
      <c r="AC124" s="24">
        <f t="shared" si="153"/>
        <v>9</v>
      </c>
      <c r="AD124" s="24">
        <f t="shared" si="129"/>
        <v>100</v>
      </c>
    </row>
    <row r="125" spans="1:30" ht="16.5" customHeight="1" x14ac:dyDescent="0.25">
      <c r="A125" s="3" t="s">
        <v>28</v>
      </c>
      <c r="B125" s="4"/>
      <c r="C125" s="5" t="s">
        <v>40</v>
      </c>
      <c r="D125" s="21">
        <f>SUM(D114:D124)</f>
        <v>0</v>
      </c>
      <c r="E125" s="21">
        <f>AVERAGE(E114:E124)</f>
        <v>2</v>
      </c>
      <c r="F125" s="21">
        <f>SUM(F114:F124)</f>
        <v>2221</v>
      </c>
      <c r="G125" s="21">
        <f>SUM(G114:G124)</f>
        <v>29119</v>
      </c>
      <c r="H125" s="21">
        <f t="shared" ref="H125:K125" si="154">SUM(H114:H124)</f>
        <v>11852</v>
      </c>
      <c r="I125" s="21">
        <f t="shared" si="154"/>
        <v>6358</v>
      </c>
      <c r="J125" s="21">
        <f t="shared" si="154"/>
        <v>9739</v>
      </c>
      <c r="K125" s="21">
        <f t="shared" si="154"/>
        <v>1170</v>
      </c>
      <c r="L125" s="21">
        <f>SUM(L114:L124)</f>
        <v>2221</v>
      </c>
      <c r="M125" s="21">
        <f>SUM(M114:M124)</f>
        <v>29119</v>
      </c>
      <c r="N125" s="21">
        <f>AVERAGE(N114:N124)</f>
        <v>1</v>
      </c>
      <c r="O125" s="21">
        <f t="shared" ref="O125:P125" si="155">AVERAGE(O114:O124)</f>
        <v>1</v>
      </c>
      <c r="P125" s="21">
        <f t="shared" si="155"/>
        <v>1</v>
      </c>
      <c r="Q125" s="21">
        <f>SUM(Q114:Q124)</f>
        <v>932</v>
      </c>
      <c r="R125" s="21">
        <f t="shared" ref="R125:T125" si="156">SUM(R114:R124)</f>
        <v>83</v>
      </c>
      <c r="S125" s="21">
        <f t="shared" si="156"/>
        <v>945</v>
      </c>
      <c r="T125" s="21">
        <f t="shared" si="156"/>
        <v>83</v>
      </c>
      <c r="U125" s="21">
        <f>AVERAGE(U114:U124)</f>
        <v>0.90909090909090906</v>
      </c>
      <c r="V125" s="21">
        <f>AVERAGE(V114:V124)</f>
        <v>1</v>
      </c>
      <c r="W125" s="21">
        <f>SUM(W114:W124)</f>
        <v>423.49999999999994</v>
      </c>
      <c r="X125" s="21">
        <f t="shared" ref="X125:Z125" si="157">SUM(X114:X124)</f>
        <v>2224</v>
      </c>
      <c r="Y125" s="37">
        <f t="shared" si="157"/>
        <v>423.49999999999994</v>
      </c>
      <c r="Z125" s="21">
        <f t="shared" si="157"/>
        <v>2224</v>
      </c>
      <c r="AA125" s="21">
        <f>AVERAGE(AA114:AA124)</f>
        <v>1</v>
      </c>
      <c r="AB125" s="21">
        <f t="shared" ref="AB125:AD125" si="158">AVERAGE(AB114:AB124)</f>
        <v>1</v>
      </c>
      <c r="AC125" s="21">
        <f t="shared" si="158"/>
        <v>8.9090909090909083</v>
      </c>
      <c r="AD125" s="21">
        <f t="shared" si="158"/>
        <v>98.98989898989899</v>
      </c>
    </row>
    <row r="126" spans="1:30" s="42" customFormat="1" ht="30" customHeight="1" x14ac:dyDescent="0.25">
      <c r="A126" s="39" t="s">
        <v>29</v>
      </c>
      <c r="B126" s="40">
        <v>1</v>
      </c>
      <c r="C126" s="41" t="s">
        <v>94</v>
      </c>
      <c r="D126" s="23" t="s">
        <v>222</v>
      </c>
      <c r="E126" s="24">
        <f t="shared" ref="E126:E138" si="159">IF(D126="закрыта",2,0)</f>
        <v>2</v>
      </c>
      <c r="F126" s="18">
        <v>93</v>
      </c>
      <c r="G126" s="18">
        <v>1839</v>
      </c>
      <c r="H126" s="18">
        <v>959</v>
      </c>
      <c r="I126" s="18">
        <v>258</v>
      </c>
      <c r="J126" s="18">
        <v>622</v>
      </c>
      <c r="K126" s="18"/>
      <c r="L126" s="19">
        <v>93</v>
      </c>
      <c r="M126" s="17">
        <v>1839</v>
      </c>
      <c r="N126" s="24">
        <f t="shared" ref="N126:N138" si="160">IF(G126=(H126+I126+J126+K126),1,0)</f>
        <v>1</v>
      </c>
      <c r="O126" s="24">
        <f t="shared" ref="O126:O138" si="161">IF(G126=M126,1,0)</f>
        <v>1</v>
      </c>
      <c r="P126" s="24">
        <f t="shared" ref="P126:P138" si="162">IF(F126=L126,1,0)</f>
        <v>1</v>
      </c>
      <c r="Q126" s="19">
        <v>110</v>
      </c>
      <c r="R126" s="18">
        <v>7</v>
      </c>
      <c r="S126" s="18">
        <v>110</v>
      </c>
      <c r="T126" s="18">
        <v>7</v>
      </c>
      <c r="U126" s="24">
        <f t="shared" ref="U126:V138" si="163">IF(Q126=S126,1,0)</f>
        <v>1</v>
      </c>
      <c r="V126" s="24">
        <f t="shared" si="163"/>
        <v>1</v>
      </c>
      <c r="W126" s="19">
        <v>39.5</v>
      </c>
      <c r="X126" s="18">
        <v>117</v>
      </c>
      <c r="Y126" s="18">
        <v>39.5</v>
      </c>
      <c r="Z126" s="18">
        <v>117</v>
      </c>
      <c r="AA126" s="24">
        <f t="shared" ref="AA126:AB138" si="164">IF(W126=Y126,1,0)</f>
        <v>1</v>
      </c>
      <c r="AB126" s="24">
        <f t="shared" si="164"/>
        <v>1</v>
      </c>
      <c r="AC126" s="24">
        <f t="shared" ref="AC126:AC138" si="165">E126+N126+O126+P126+U126+V126+AA126+AB126</f>
        <v>9</v>
      </c>
      <c r="AD126" s="24">
        <f t="shared" ref="AD126:AD153" si="166">AC126*100/$AC$8</f>
        <v>100</v>
      </c>
    </row>
    <row r="127" spans="1:30" s="42" customFormat="1" ht="30" customHeight="1" x14ac:dyDescent="0.25">
      <c r="A127" s="39" t="s">
        <v>29</v>
      </c>
      <c r="B127" s="40">
        <v>2</v>
      </c>
      <c r="C127" s="41" t="s">
        <v>95</v>
      </c>
      <c r="D127" s="23" t="s">
        <v>222</v>
      </c>
      <c r="E127" s="24">
        <f t="shared" si="159"/>
        <v>2</v>
      </c>
      <c r="F127" s="18">
        <v>25</v>
      </c>
      <c r="G127" s="18">
        <v>2373</v>
      </c>
      <c r="H127" s="18">
        <v>648</v>
      </c>
      <c r="I127" s="18">
        <v>329</v>
      </c>
      <c r="J127" s="18">
        <v>272</v>
      </c>
      <c r="K127" s="18">
        <v>1124</v>
      </c>
      <c r="L127" s="19">
        <v>25</v>
      </c>
      <c r="M127" s="17">
        <v>2373</v>
      </c>
      <c r="N127" s="24">
        <f t="shared" si="160"/>
        <v>1</v>
      </c>
      <c r="O127" s="24">
        <f t="shared" si="161"/>
        <v>1</v>
      </c>
      <c r="P127" s="24">
        <f t="shared" si="162"/>
        <v>1</v>
      </c>
      <c r="Q127" s="19">
        <v>40</v>
      </c>
      <c r="R127" s="18">
        <v>7</v>
      </c>
      <c r="S127" s="18">
        <v>40</v>
      </c>
      <c r="T127" s="18">
        <v>7</v>
      </c>
      <c r="U127" s="24">
        <f t="shared" si="163"/>
        <v>1</v>
      </c>
      <c r="V127" s="24">
        <f t="shared" si="163"/>
        <v>1</v>
      </c>
      <c r="W127" s="19">
        <v>32.799999999999997</v>
      </c>
      <c r="X127" s="18">
        <v>33</v>
      </c>
      <c r="Y127" s="18">
        <v>32.799999999999997</v>
      </c>
      <c r="Z127" s="18">
        <v>33</v>
      </c>
      <c r="AA127" s="24">
        <f t="shared" si="164"/>
        <v>1</v>
      </c>
      <c r="AB127" s="24">
        <f t="shared" si="164"/>
        <v>1</v>
      </c>
      <c r="AC127" s="24">
        <f t="shared" si="165"/>
        <v>9</v>
      </c>
      <c r="AD127" s="24">
        <f t="shared" si="166"/>
        <v>100</v>
      </c>
    </row>
    <row r="128" spans="1:30" s="42" customFormat="1" ht="30" customHeight="1" x14ac:dyDescent="0.25">
      <c r="A128" s="39" t="s">
        <v>29</v>
      </c>
      <c r="B128" s="40">
        <v>3</v>
      </c>
      <c r="C128" s="41" t="s">
        <v>96</v>
      </c>
      <c r="D128" s="23" t="s">
        <v>222</v>
      </c>
      <c r="E128" s="24">
        <f t="shared" si="159"/>
        <v>2</v>
      </c>
      <c r="F128" s="18">
        <v>138</v>
      </c>
      <c r="G128" s="18">
        <v>2499</v>
      </c>
      <c r="H128" s="18">
        <v>1270</v>
      </c>
      <c r="I128" s="18">
        <v>215</v>
      </c>
      <c r="J128" s="18">
        <v>975</v>
      </c>
      <c r="K128" s="18">
        <v>39</v>
      </c>
      <c r="L128" s="19">
        <v>138</v>
      </c>
      <c r="M128" s="17">
        <v>2499</v>
      </c>
      <c r="N128" s="24">
        <f t="shared" si="160"/>
        <v>1</v>
      </c>
      <c r="O128" s="24">
        <f t="shared" si="161"/>
        <v>1</v>
      </c>
      <c r="P128" s="24">
        <f t="shared" si="162"/>
        <v>1</v>
      </c>
      <c r="Q128" s="19">
        <v>97</v>
      </c>
      <c r="R128" s="18">
        <v>7</v>
      </c>
      <c r="S128" s="18">
        <v>97</v>
      </c>
      <c r="T128" s="18">
        <v>7</v>
      </c>
      <c r="U128" s="24">
        <f t="shared" si="163"/>
        <v>1</v>
      </c>
      <c r="V128" s="24">
        <f t="shared" si="163"/>
        <v>1</v>
      </c>
      <c r="W128" s="19">
        <v>44.1</v>
      </c>
      <c r="X128" s="18">
        <v>153</v>
      </c>
      <c r="Y128" s="18">
        <v>44.1</v>
      </c>
      <c r="Z128" s="18">
        <v>153</v>
      </c>
      <c r="AA128" s="24">
        <f t="shared" si="164"/>
        <v>1</v>
      </c>
      <c r="AB128" s="24">
        <f t="shared" si="164"/>
        <v>1</v>
      </c>
      <c r="AC128" s="24">
        <f t="shared" si="165"/>
        <v>9</v>
      </c>
      <c r="AD128" s="24">
        <f t="shared" si="166"/>
        <v>100</v>
      </c>
    </row>
    <row r="129" spans="1:30" s="42" customFormat="1" ht="30" customHeight="1" x14ac:dyDescent="0.25">
      <c r="A129" s="39" t="s">
        <v>29</v>
      </c>
      <c r="B129" s="40">
        <v>4</v>
      </c>
      <c r="C129" s="41" t="s">
        <v>97</v>
      </c>
      <c r="D129" s="23" t="s">
        <v>222</v>
      </c>
      <c r="E129" s="24">
        <f t="shared" si="159"/>
        <v>2</v>
      </c>
      <c r="F129" s="18">
        <v>642</v>
      </c>
      <c r="G129" s="18">
        <v>5086</v>
      </c>
      <c r="H129" s="18">
        <v>2032</v>
      </c>
      <c r="I129" s="18">
        <v>677</v>
      </c>
      <c r="J129" s="18">
        <v>2377</v>
      </c>
      <c r="K129" s="18"/>
      <c r="L129" s="19">
        <v>642</v>
      </c>
      <c r="M129" s="17">
        <v>5086</v>
      </c>
      <c r="N129" s="24">
        <f t="shared" si="160"/>
        <v>1</v>
      </c>
      <c r="O129" s="24">
        <f t="shared" si="161"/>
        <v>1</v>
      </c>
      <c r="P129" s="24">
        <f t="shared" si="162"/>
        <v>1</v>
      </c>
      <c r="Q129" s="19">
        <v>167</v>
      </c>
      <c r="R129" s="18">
        <v>8</v>
      </c>
      <c r="S129" s="18">
        <v>167</v>
      </c>
      <c r="T129" s="18">
        <v>8</v>
      </c>
      <c r="U129" s="24">
        <f t="shared" si="163"/>
        <v>1</v>
      </c>
      <c r="V129" s="24">
        <f t="shared" si="163"/>
        <v>1</v>
      </c>
      <c r="W129" s="19">
        <v>98.8</v>
      </c>
      <c r="X129" s="18">
        <v>810</v>
      </c>
      <c r="Y129" s="18">
        <v>98.8</v>
      </c>
      <c r="Z129" s="18">
        <v>810</v>
      </c>
      <c r="AA129" s="24">
        <f t="shared" si="164"/>
        <v>1</v>
      </c>
      <c r="AB129" s="24">
        <f t="shared" si="164"/>
        <v>1</v>
      </c>
      <c r="AC129" s="24">
        <f t="shared" si="165"/>
        <v>9</v>
      </c>
      <c r="AD129" s="24">
        <f t="shared" si="166"/>
        <v>100</v>
      </c>
    </row>
    <row r="130" spans="1:30" s="42" customFormat="1" ht="30" customHeight="1" x14ac:dyDescent="0.25">
      <c r="A130" s="39" t="s">
        <v>29</v>
      </c>
      <c r="B130" s="40">
        <v>5</v>
      </c>
      <c r="C130" s="41" t="s">
        <v>98</v>
      </c>
      <c r="D130" s="23" t="s">
        <v>222</v>
      </c>
      <c r="E130" s="24">
        <f t="shared" si="159"/>
        <v>2</v>
      </c>
      <c r="F130" s="18">
        <v>438</v>
      </c>
      <c r="G130" s="18">
        <v>8282</v>
      </c>
      <c r="H130" s="18">
        <v>2864</v>
      </c>
      <c r="I130" s="18">
        <v>432</v>
      </c>
      <c r="J130" s="18">
        <v>571</v>
      </c>
      <c r="K130" s="18">
        <v>4415</v>
      </c>
      <c r="L130" s="19">
        <v>438</v>
      </c>
      <c r="M130" s="17">
        <v>8282</v>
      </c>
      <c r="N130" s="24">
        <f t="shared" si="160"/>
        <v>1</v>
      </c>
      <c r="O130" s="24">
        <f t="shared" si="161"/>
        <v>1</v>
      </c>
      <c r="P130" s="24">
        <f t="shared" si="162"/>
        <v>1</v>
      </c>
      <c r="Q130" s="19">
        <v>241</v>
      </c>
      <c r="R130" s="18">
        <v>8</v>
      </c>
      <c r="S130" s="18">
        <v>241</v>
      </c>
      <c r="T130" s="18">
        <v>8</v>
      </c>
      <c r="U130" s="24">
        <f t="shared" si="163"/>
        <v>1</v>
      </c>
      <c r="V130" s="24">
        <f t="shared" si="163"/>
        <v>1</v>
      </c>
      <c r="W130" s="19">
        <v>88.8</v>
      </c>
      <c r="X130" s="18">
        <v>654</v>
      </c>
      <c r="Y130" s="18">
        <v>88.8</v>
      </c>
      <c r="Z130" s="18">
        <v>654</v>
      </c>
      <c r="AA130" s="24">
        <f t="shared" si="164"/>
        <v>1</v>
      </c>
      <c r="AB130" s="24">
        <f t="shared" si="164"/>
        <v>1</v>
      </c>
      <c r="AC130" s="24">
        <f t="shared" si="165"/>
        <v>9</v>
      </c>
      <c r="AD130" s="24">
        <f t="shared" si="166"/>
        <v>100</v>
      </c>
    </row>
    <row r="131" spans="1:30" s="42" customFormat="1" ht="30" customHeight="1" x14ac:dyDescent="0.25">
      <c r="A131" s="39" t="s">
        <v>29</v>
      </c>
      <c r="B131" s="40">
        <v>6</v>
      </c>
      <c r="C131" s="41" t="s">
        <v>99</v>
      </c>
      <c r="D131" s="23" t="s">
        <v>222</v>
      </c>
      <c r="E131" s="24">
        <f t="shared" si="159"/>
        <v>2</v>
      </c>
      <c r="F131" s="18">
        <v>352</v>
      </c>
      <c r="G131" s="18">
        <v>3554</v>
      </c>
      <c r="H131" s="18">
        <v>1404</v>
      </c>
      <c r="I131" s="18">
        <v>652</v>
      </c>
      <c r="J131" s="18">
        <v>1237</v>
      </c>
      <c r="K131" s="18">
        <v>261</v>
      </c>
      <c r="L131" s="19">
        <v>352</v>
      </c>
      <c r="M131" s="17">
        <v>3554</v>
      </c>
      <c r="N131" s="24">
        <f t="shared" si="160"/>
        <v>1</v>
      </c>
      <c r="O131" s="24">
        <f t="shared" si="161"/>
        <v>1</v>
      </c>
      <c r="P131" s="24">
        <f t="shared" si="162"/>
        <v>1</v>
      </c>
      <c r="Q131" s="19">
        <v>179</v>
      </c>
      <c r="R131" s="18">
        <v>8</v>
      </c>
      <c r="S131" s="18">
        <v>179</v>
      </c>
      <c r="T131" s="18">
        <v>8</v>
      </c>
      <c r="U131" s="24">
        <f t="shared" si="163"/>
        <v>1</v>
      </c>
      <c r="V131" s="24">
        <f t="shared" si="163"/>
        <v>1</v>
      </c>
      <c r="W131" s="19">
        <v>70.599999999999994</v>
      </c>
      <c r="X131" s="18">
        <v>490</v>
      </c>
      <c r="Y131" s="18">
        <v>70.599999999999994</v>
      </c>
      <c r="Z131" s="18">
        <v>490</v>
      </c>
      <c r="AA131" s="24">
        <f t="shared" si="164"/>
        <v>1</v>
      </c>
      <c r="AB131" s="24">
        <f t="shared" si="164"/>
        <v>1</v>
      </c>
      <c r="AC131" s="24">
        <f t="shared" si="165"/>
        <v>9</v>
      </c>
      <c r="AD131" s="24">
        <f t="shared" si="166"/>
        <v>100</v>
      </c>
    </row>
    <row r="132" spans="1:30" s="42" customFormat="1" ht="30" customHeight="1" x14ac:dyDescent="0.25">
      <c r="A132" s="39" t="s">
        <v>29</v>
      </c>
      <c r="B132" s="40">
        <v>7</v>
      </c>
      <c r="C132" s="41" t="s">
        <v>100</v>
      </c>
      <c r="D132" s="23" t="s">
        <v>222</v>
      </c>
      <c r="E132" s="24">
        <f t="shared" si="159"/>
        <v>2</v>
      </c>
      <c r="F132" s="18">
        <v>536</v>
      </c>
      <c r="G132" s="18">
        <v>4269</v>
      </c>
      <c r="H132" s="18">
        <v>2110</v>
      </c>
      <c r="I132" s="18">
        <v>372</v>
      </c>
      <c r="J132" s="18">
        <v>1515</v>
      </c>
      <c r="K132" s="18">
        <v>272</v>
      </c>
      <c r="L132" s="22">
        <v>536</v>
      </c>
      <c r="M132" s="17">
        <v>4269</v>
      </c>
      <c r="N132" s="24">
        <f t="shared" si="160"/>
        <v>1</v>
      </c>
      <c r="O132" s="24">
        <f t="shared" si="161"/>
        <v>1</v>
      </c>
      <c r="P132" s="24">
        <f t="shared" si="162"/>
        <v>1</v>
      </c>
      <c r="Q132" s="19">
        <v>217</v>
      </c>
      <c r="R132" s="18">
        <v>8</v>
      </c>
      <c r="S132" s="18">
        <v>217</v>
      </c>
      <c r="T132" s="18">
        <v>8</v>
      </c>
      <c r="U132" s="24">
        <f t="shared" si="163"/>
        <v>1</v>
      </c>
      <c r="V132" s="24">
        <f t="shared" si="163"/>
        <v>1</v>
      </c>
      <c r="W132" s="19">
        <v>91.7</v>
      </c>
      <c r="X132" s="18">
        <v>772</v>
      </c>
      <c r="Y132" s="18">
        <v>91.7</v>
      </c>
      <c r="Z132" s="18">
        <v>772</v>
      </c>
      <c r="AA132" s="24">
        <f t="shared" si="164"/>
        <v>1</v>
      </c>
      <c r="AB132" s="24">
        <f t="shared" si="164"/>
        <v>1</v>
      </c>
      <c r="AC132" s="24">
        <f t="shared" si="165"/>
        <v>9</v>
      </c>
      <c r="AD132" s="24">
        <f t="shared" si="166"/>
        <v>100</v>
      </c>
    </row>
    <row r="133" spans="1:30" s="42" customFormat="1" ht="30" customHeight="1" x14ac:dyDescent="0.25">
      <c r="A133" s="39" t="s">
        <v>29</v>
      </c>
      <c r="B133" s="40">
        <v>8</v>
      </c>
      <c r="C133" s="41" t="s">
        <v>219</v>
      </c>
      <c r="D133" s="23" t="s">
        <v>222</v>
      </c>
      <c r="E133" s="24">
        <f t="shared" si="159"/>
        <v>2</v>
      </c>
      <c r="F133" s="18">
        <v>74</v>
      </c>
      <c r="G133" s="18">
        <v>2898</v>
      </c>
      <c r="H133" s="18">
        <v>901</v>
      </c>
      <c r="I133" s="18">
        <v>1396</v>
      </c>
      <c r="J133" s="18">
        <v>90</v>
      </c>
      <c r="K133" s="18">
        <v>511</v>
      </c>
      <c r="L133" s="18">
        <v>74</v>
      </c>
      <c r="M133" s="17">
        <v>2898</v>
      </c>
      <c r="N133" s="24">
        <f t="shared" si="160"/>
        <v>1</v>
      </c>
      <c r="O133" s="24">
        <f t="shared" si="161"/>
        <v>1</v>
      </c>
      <c r="P133" s="24">
        <f t="shared" si="162"/>
        <v>1</v>
      </c>
      <c r="Q133" s="18">
        <v>52</v>
      </c>
      <c r="R133" s="18">
        <v>8</v>
      </c>
      <c r="S133" s="18">
        <v>52</v>
      </c>
      <c r="T133" s="18">
        <v>8</v>
      </c>
      <c r="U133" s="24">
        <f t="shared" si="163"/>
        <v>1</v>
      </c>
      <c r="V133" s="24">
        <f t="shared" si="163"/>
        <v>1</v>
      </c>
      <c r="W133" s="19">
        <v>45.3</v>
      </c>
      <c r="X133" s="18">
        <v>74</v>
      </c>
      <c r="Y133" s="18">
        <v>45.3</v>
      </c>
      <c r="Z133" s="20">
        <v>74</v>
      </c>
      <c r="AA133" s="24">
        <f t="shared" si="164"/>
        <v>1</v>
      </c>
      <c r="AB133" s="24">
        <f t="shared" si="164"/>
        <v>1</v>
      </c>
      <c r="AC133" s="24">
        <f t="shared" si="165"/>
        <v>9</v>
      </c>
      <c r="AD133" s="24">
        <f t="shared" si="166"/>
        <v>100</v>
      </c>
    </row>
    <row r="134" spans="1:30" s="42" customFormat="1" ht="30" customHeight="1" x14ac:dyDescent="0.25">
      <c r="A134" s="39" t="s">
        <v>29</v>
      </c>
      <c r="B134" s="40">
        <v>9</v>
      </c>
      <c r="C134" s="41" t="s">
        <v>101</v>
      </c>
      <c r="D134" s="23" t="s">
        <v>222</v>
      </c>
      <c r="E134" s="24">
        <f t="shared" si="159"/>
        <v>2</v>
      </c>
      <c r="F134" s="18">
        <v>13</v>
      </c>
      <c r="G134" s="18">
        <v>624</v>
      </c>
      <c r="H134" s="18">
        <v>244</v>
      </c>
      <c r="I134" s="18">
        <v>209</v>
      </c>
      <c r="J134" s="18">
        <v>171</v>
      </c>
      <c r="K134" s="18"/>
      <c r="L134" s="18">
        <v>13</v>
      </c>
      <c r="M134" s="17">
        <v>624</v>
      </c>
      <c r="N134" s="24">
        <f t="shared" si="160"/>
        <v>1</v>
      </c>
      <c r="O134" s="24">
        <f t="shared" si="161"/>
        <v>1</v>
      </c>
      <c r="P134" s="24">
        <f t="shared" si="162"/>
        <v>1</v>
      </c>
      <c r="Q134" s="18">
        <v>35</v>
      </c>
      <c r="R134" s="18">
        <v>8</v>
      </c>
      <c r="S134" s="18">
        <v>35</v>
      </c>
      <c r="T134" s="18">
        <v>8</v>
      </c>
      <c r="U134" s="24">
        <f t="shared" si="163"/>
        <v>1</v>
      </c>
      <c r="V134" s="24">
        <f t="shared" si="163"/>
        <v>1</v>
      </c>
      <c r="W134" s="19">
        <v>13</v>
      </c>
      <c r="X134" s="18">
        <v>63</v>
      </c>
      <c r="Y134" s="18">
        <v>13</v>
      </c>
      <c r="Z134" s="18">
        <v>63</v>
      </c>
      <c r="AA134" s="24">
        <f t="shared" si="164"/>
        <v>1</v>
      </c>
      <c r="AB134" s="24">
        <f t="shared" si="164"/>
        <v>1</v>
      </c>
      <c r="AC134" s="24">
        <f t="shared" si="165"/>
        <v>9</v>
      </c>
      <c r="AD134" s="24">
        <f t="shared" si="166"/>
        <v>100</v>
      </c>
    </row>
    <row r="135" spans="1:30" s="42" customFormat="1" ht="30" customHeight="1" x14ac:dyDescent="0.25">
      <c r="A135" s="39" t="s">
        <v>29</v>
      </c>
      <c r="B135" s="40">
        <v>10</v>
      </c>
      <c r="C135" s="41" t="s">
        <v>102</v>
      </c>
      <c r="D135" s="23" t="s">
        <v>222</v>
      </c>
      <c r="E135" s="24">
        <f t="shared" si="159"/>
        <v>2</v>
      </c>
      <c r="F135" s="18">
        <v>178</v>
      </c>
      <c r="G135" s="18">
        <v>3266</v>
      </c>
      <c r="H135" s="18">
        <v>1505</v>
      </c>
      <c r="I135" s="18">
        <v>412</v>
      </c>
      <c r="J135" s="18">
        <v>218</v>
      </c>
      <c r="K135" s="18">
        <v>1131</v>
      </c>
      <c r="L135" s="19">
        <v>178</v>
      </c>
      <c r="M135" s="17">
        <v>3266</v>
      </c>
      <c r="N135" s="24">
        <f t="shared" si="160"/>
        <v>1</v>
      </c>
      <c r="O135" s="24">
        <f t="shared" si="161"/>
        <v>1</v>
      </c>
      <c r="P135" s="24">
        <f t="shared" si="162"/>
        <v>1</v>
      </c>
      <c r="Q135" s="19">
        <v>157</v>
      </c>
      <c r="R135" s="18">
        <v>8</v>
      </c>
      <c r="S135" s="18">
        <v>157</v>
      </c>
      <c r="T135" s="18">
        <v>8</v>
      </c>
      <c r="U135" s="24">
        <f t="shared" si="163"/>
        <v>1</v>
      </c>
      <c r="V135" s="24">
        <f t="shared" si="163"/>
        <v>1</v>
      </c>
      <c r="W135" s="19">
        <v>57.4</v>
      </c>
      <c r="X135" s="18">
        <v>312</v>
      </c>
      <c r="Y135" s="18">
        <v>57.4</v>
      </c>
      <c r="Z135" s="18">
        <v>312</v>
      </c>
      <c r="AA135" s="24">
        <f t="shared" si="164"/>
        <v>1</v>
      </c>
      <c r="AB135" s="24">
        <f t="shared" si="164"/>
        <v>1</v>
      </c>
      <c r="AC135" s="24">
        <f t="shared" si="165"/>
        <v>9</v>
      </c>
      <c r="AD135" s="24">
        <f t="shared" si="166"/>
        <v>100</v>
      </c>
    </row>
    <row r="136" spans="1:30" s="42" customFormat="1" ht="30" customHeight="1" x14ac:dyDescent="0.25">
      <c r="A136" s="39" t="s">
        <v>29</v>
      </c>
      <c r="B136" s="40">
        <v>11</v>
      </c>
      <c r="C136" s="41" t="s">
        <v>103</v>
      </c>
      <c r="D136" s="23" t="s">
        <v>222</v>
      </c>
      <c r="E136" s="24">
        <f t="shared" si="159"/>
        <v>2</v>
      </c>
      <c r="F136" s="18">
        <v>123</v>
      </c>
      <c r="G136" s="18">
        <v>1878</v>
      </c>
      <c r="H136" s="18">
        <v>1043</v>
      </c>
      <c r="I136" s="18">
        <v>272</v>
      </c>
      <c r="J136" s="18">
        <v>563</v>
      </c>
      <c r="K136" s="18"/>
      <c r="L136" s="19">
        <v>123</v>
      </c>
      <c r="M136" s="17">
        <v>1878</v>
      </c>
      <c r="N136" s="24">
        <f t="shared" si="160"/>
        <v>1</v>
      </c>
      <c r="O136" s="24">
        <f t="shared" si="161"/>
        <v>1</v>
      </c>
      <c r="P136" s="24">
        <f t="shared" si="162"/>
        <v>1</v>
      </c>
      <c r="Q136" s="19">
        <v>128</v>
      </c>
      <c r="R136" s="18">
        <v>7</v>
      </c>
      <c r="S136" s="18">
        <v>128</v>
      </c>
      <c r="T136" s="18">
        <v>7</v>
      </c>
      <c r="U136" s="24">
        <f t="shared" si="163"/>
        <v>1</v>
      </c>
      <c r="V136" s="24">
        <f t="shared" si="163"/>
        <v>1</v>
      </c>
      <c r="W136" s="19">
        <v>38.200000000000003</v>
      </c>
      <c r="X136" s="18">
        <v>130</v>
      </c>
      <c r="Y136" s="18">
        <v>38.200000000000003</v>
      </c>
      <c r="Z136" s="18">
        <v>130</v>
      </c>
      <c r="AA136" s="24">
        <f t="shared" si="164"/>
        <v>1</v>
      </c>
      <c r="AB136" s="24">
        <f t="shared" si="164"/>
        <v>1</v>
      </c>
      <c r="AC136" s="24">
        <f t="shared" si="165"/>
        <v>9</v>
      </c>
      <c r="AD136" s="24">
        <f t="shared" si="166"/>
        <v>100</v>
      </c>
    </row>
    <row r="137" spans="1:30" s="42" customFormat="1" ht="30" customHeight="1" x14ac:dyDescent="0.25">
      <c r="A137" s="39" t="s">
        <v>29</v>
      </c>
      <c r="B137" s="40">
        <v>12</v>
      </c>
      <c r="C137" s="41" t="s">
        <v>104</v>
      </c>
      <c r="D137" s="23" t="s">
        <v>222</v>
      </c>
      <c r="E137" s="24">
        <f t="shared" si="159"/>
        <v>2</v>
      </c>
      <c r="F137" s="18">
        <v>220</v>
      </c>
      <c r="G137" s="18">
        <v>3376</v>
      </c>
      <c r="H137" s="18">
        <v>1662</v>
      </c>
      <c r="I137" s="18">
        <v>228</v>
      </c>
      <c r="J137" s="18">
        <v>1486</v>
      </c>
      <c r="K137" s="18"/>
      <c r="L137" s="19">
        <v>220</v>
      </c>
      <c r="M137" s="17">
        <v>3376</v>
      </c>
      <c r="N137" s="24">
        <f t="shared" si="160"/>
        <v>1</v>
      </c>
      <c r="O137" s="24">
        <f t="shared" si="161"/>
        <v>1</v>
      </c>
      <c r="P137" s="24">
        <f t="shared" si="162"/>
        <v>1</v>
      </c>
      <c r="Q137" s="19">
        <v>93</v>
      </c>
      <c r="R137" s="18">
        <v>7</v>
      </c>
      <c r="S137" s="18">
        <v>93</v>
      </c>
      <c r="T137" s="18">
        <v>7</v>
      </c>
      <c r="U137" s="24">
        <f t="shared" si="163"/>
        <v>1</v>
      </c>
      <c r="V137" s="24">
        <f t="shared" si="163"/>
        <v>1</v>
      </c>
      <c r="W137" s="19">
        <v>61</v>
      </c>
      <c r="X137" s="18">
        <v>256</v>
      </c>
      <c r="Y137" s="18">
        <v>61</v>
      </c>
      <c r="Z137" s="18">
        <v>256</v>
      </c>
      <c r="AA137" s="24">
        <f t="shared" si="164"/>
        <v>1</v>
      </c>
      <c r="AB137" s="24">
        <f t="shared" si="164"/>
        <v>1</v>
      </c>
      <c r="AC137" s="24">
        <f t="shared" si="165"/>
        <v>9</v>
      </c>
      <c r="AD137" s="24">
        <f t="shared" si="166"/>
        <v>100</v>
      </c>
    </row>
    <row r="138" spans="1:30" s="42" customFormat="1" ht="30" customHeight="1" x14ac:dyDescent="0.25">
      <c r="A138" s="39" t="s">
        <v>29</v>
      </c>
      <c r="B138" s="40">
        <v>13</v>
      </c>
      <c r="C138" s="41" t="s">
        <v>105</v>
      </c>
      <c r="D138" s="23" t="s">
        <v>222</v>
      </c>
      <c r="E138" s="24">
        <f t="shared" si="159"/>
        <v>2</v>
      </c>
      <c r="F138" s="18">
        <v>123</v>
      </c>
      <c r="G138" s="18">
        <v>5535</v>
      </c>
      <c r="H138" s="18">
        <v>1663</v>
      </c>
      <c r="I138" s="18">
        <v>545</v>
      </c>
      <c r="J138" s="18">
        <v>1716</v>
      </c>
      <c r="K138" s="18">
        <v>1611</v>
      </c>
      <c r="L138" s="19">
        <v>129</v>
      </c>
      <c r="M138" s="17">
        <v>5535</v>
      </c>
      <c r="N138" s="24">
        <f t="shared" si="160"/>
        <v>1</v>
      </c>
      <c r="O138" s="24">
        <f t="shared" si="161"/>
        <v>1</v>
      </c>
      <c r="P138" s="24">
        <f t="shared" si="162"/>
        <v>0</v>
      </c>
      <c r="Q138" s="19">
        <v>75</v>
      </c>
      <c r="R138" s="18">
        <v>8</v>
      </c>
      <c r="S138" s="18">
        <v>89</v>
      </c>
      <c r="T138" s="18">
        <v>8</v>
      </c>
      <c r="U138" s="24">
        <f t="shared" si="163"/>
        <v>0</v>
      </c>
      <c r="V138" s="24">
        <f t="shared" si="163"/>
        <v>1</v>
      </c>
      <c r="W138" s="19">
        <v>39.799999999999997</v>
      </c>
      <c r="X138" s="18">
        <v>136</v>
      </c>
      <c r="Y138" s="18">
        <v>44.6</v>
      </c>
      <c r="Z138" s="18">
        <v>141</v>
      </c>
      <c r="AA138" s="24">
        <f t="shared" si="164"/>
        <v>0</v>
      </c>
      <c r="AB138" s="24">
        <f t="shared" si="164"/>
        <v>0</v>
      </c>
      <c r="AC138" s="24">
        <f t="shared" si="165"/>
        <v>5</v>
      </c>
      <c r="AD138" s="24">
        <f t="shared" si="166"/>
        <v>55.555555555555557</v>
      </c>
    </row>
    <row r="139" spans="1:30" s="42" customFormat="1" ht="14.25" customHeight="1" x14ac:dyDescent="0.25">
      <c r="A139" s="43" t="s">
        <v>29</v>
      </c>
      <c r="B139" s="44"/>
      <c r="C139" s="5" t="s">
        <v>40</v>
      </c>
      <c r="D139" s="21">
        <f>SUM(D126:D138)</f>
        <v>0</v>
      </c>
      <c r="E139" s="21">
        <f>AVERAGE(E126:E138)</f>
        <v>2</v>
      </c>
      <c r="F139" s="21">
        <f>SUM(F126:F138)</f>
        <v>2955</v>
      </c>
      <c r="G139" s="21">
        <f>SUM(G126:G138)</f>
        <v>45479</v>
      </c>
      <c r="H139" s="21">
        <f t="shared" ref="H139:K139" si="167">SUM(H126:H138)</f>
        <v>18305</v>
      </c>
      <c r="I139" s="21">
        <f t="shared" si="167"/>
        <v>5997</v>
      </c>
      <c r="J139" s="21">
        <f t="shared" si="167"/>
        <v>11813</v>
      </c>
      <c r="K139" s="21">
        <f t="shared" si="167"/>
        <v>9364</v>
      </c>
      <c r="L139" s="21">
        <f>SUM(L126:L138)</f>
        <v>2961</v>
      </c>
      <c r="M139" s="21">
        <f>SUM(M126:M138)</f>
        <v>45479</v>
      </c>
      <c r="N139" s="21">
        <f>AVERAGE(N126:N138)</f>
        <v>1</v>
      </c>
      <c r="O139" s="21">
        <f t="shared" ref="O139:P139" si="168">AVERAGE(O126:O138)</f>
        <v>1</v>
      </c>
      <c r="P139" s="21">
        <f t="shared" si="168"/>
        <v>0.92307692307692313</v>
      </c>
      <c r="Q139" s="21">
        <f>SUM(Q126:Q138)</f>
        <v>1591</v>
      </c>
      <c r="R139" s="21">
        <f t="shared" ref="R139:T139" si="169">SUM(R126:R138)</f>
        <v>99</v>
      </c>
      <c r="S139" s="21">
        <f t="shared" si="169"/>
        <v>1605</v>
      </c>
      <c r="T139" s="21">
        <f t="shared" si="169"/>
        <v>99</v>
      </c>
      <c r="U139" s="21">
        <f>AVERAGE(U126:U138)</f>
        <v>0.92307692307692313</v>
      </c>
      <c r="V139" s="21">
        <f>AVERAGE(V126:V138)</f>
        <v>1</v>
      </c>
      <c r="W139" s="21">
        <f>SUM(W126:W138)</f>
        <v>721</v>
      </c>
      <c r="X139" s="21">
        <f t="shared" ref="X139:Z139" si="170">SUM(X126:X138)</f>
        <v>4000</v>
      </c>
      <c r="Y139" s="37">
        <f t="shared" si="170"/>
        <v>725.80000000000007</v>
      </c>
      <c r="Z139" s="21">
        <f t="shared" si="170"/>
        <v>4005</v>
      </c>
      <c r="AA139" s="21">
        <f>AVERAGE(AA126:AA138)</f>
        <v>0.92307692307692313</v>
      </c>
      <c r="AB139" s="21">
        <f t="shared" ref="AB139:AD139" si="171">AVERAGE(AB126:AB138)</f>
        <v>0.92307692307692313</v>
      </c>
      <c r="AC139" s="21">
        <f t="shared" si="171"/>
        <v>8.6923076923076916</v>
      </c>
      <c r="AD139" s="21">
        <f t="shared" si="171"/>
        <v>96.581196581196593</v>
      </c>
    </row>
    <row r="140" spans="1:30" s="42" customFormat="1" ht="30" customHeight="1" x14ac:dyDescent="0.25">
      <c r="A140" s="39" t="s">
        <v>30</v>
      </c>
      <c r="B140" s="40">
        <v>1</v>
      </c>
      <c r="C140" s="41" t="s">
        <v>106</v>
      </c>
      <c r="D140" s="23" t="s">
        <v>222</v>
      </c>
      <c r="E140" s="24">
        <f t="shared" ref="E140:E144" si="172">IF(D140="закрыта",2,0)</f>
        <v>2</v>
      </c>
      <c r="F140" s="18">
        <v>25</v>
      </c>
      <c r="G140" s="18">
        <v>676</v>
      </c>
      <c r="H140" s="18">
        <v>210</v>
      </c>
      <c r="I140" s="18">
        <v>94</v>
      </c>
      <c r="J140" s="18">
        <v>50</v>
      </c>
      <c r="K140" s="18">
        <v>322</v>
      </c>
      <c r="L140" s="18">
        <v>25</v>
      </c>
      <c r="M140" s="17">
        <v>676</v>
      </c>
      <c r="N140" s="24">
        <f>IF(G140=(H140+I140+J140+K140),1,0)</f>
        <v>1</v>
      </c>
      <c r="O140" s="24">
        <f>IF(G140=M140,1,0)</f>
        <v>1</v>
      </c>
      <c r="P140" s="24">
        <f>IF(F140=L140,1,0)</f>
        <v>1</v>
      </c>
      <c r="Q140" s="18">
        <v>33</v>
      </c>
      <c r="R140" s="18">
        <v>7</v>
      </c>
      <c r="S140" s="18">
        <v>33</v>
      </c>
      <c r="T140" s="18">
        <v>7</v>
      </c>
      <c r="U140" s="24">
        <f t="shared" ref="U140:V144" si="173">IF(Q140=S140,1,0)</f>
        <v>1</v>
      </c>
      <c r="V140" s="24">
        <f t="shared" si="173"/>
        <v>1</v>
      </c>
      <c r="W140" s="18">
        <v>24.6</v>
      </c>
      <c r="X140" s="18">
        <v>26</v>
      </c>
      <c r="Y140" s="18">
        <v>24.6</v>
      </c>
      <c r="Z140" s="18">
        <v>26</v>
      </c>
      <c r="AA140" s="24">
        <f t="shared" ref="AA140:AB144" si="174">IF(W140=Y140,1,0)</f>
        <v>1</v>
      </c>
      <c r="AB140" s="24">
        <f t="shared" si="174"/>
        <v>1</v>
      </c>
      <c r="AC140" s="24">
        <f>E140+N140+O140+P140+U140+V140+AA140+AB140</f>
        <v>9</v>
      </c>
      <c r="AD140" s="24">
        <f t="shared" si="166"/>
        <v>100</v>
      </c>
    </row>
    <row r="141" spans="1:30" s="42" customFormat="1" ht="30" customHeight="1" x14ac:dyDescent="0.25">
      <c r="A141" s="39" t="s">
        <v>30</v>
      </c>
      <c r="B141" s="40">
        <v>2</v>
      </c>
      <c r="C141" s="41" t="s">
        <v>107</v>
      </c>
      <c r="D141" s="23" t="s">
        <v>222</v>
      </c>
      <c r="E141" s="24">
        <f t="shared" si="172"/>
        <v>2</v>
      </c>
      <c r="F141" s="18">
        <v>144</v>
      </c>
      <c r="G141" s="18">
        <v>5072</v>
      </c>
      <c r="H141" s="18">
        <v>1286</v>
      </c>
      <c r="I141" s="18">
        <v>433</v>
      </c>
      <c r="J141" s="18">
        <v>3353</v>
      </c>
      <c r="K141" s="18"/>
      <c r="L141" s="18">
        <v>144</v>
      </c>
      <c r="M141" s="17">
        <v>5072</v>
      </c>
      <c r="N141" s="24">
        <f>IF(G141=(H141+I141+J141+K141),1,0)</f>
        <v>1</v>
      </c>
      <c r="O141" s="24">
        <f>IF(G141=M141,1,0)</f>
        <v>1</v>
      </c>
      <c r="P141" s="24">
        <f>IF(F141=L141,1,0)</f>
        <v>1</v>
      </c>
      <c r="Q141" s="18">
        <v>101</v>
      </c>
      <c r="R141" s="18">
        <v>7</v>
      </c>
      <c r="S141" s="18">
        <v>101</v>
      </c>
      <c r="T141" s="18">
        <v>7</v>
      </c>
      <c r="U141" s="24">
        <f t="shared" si="173"/>
        <v>1</v>
      </c>
      <c r="V141" s="24">
        <f t="shared" si="173"/>
        <v>1</v>
      </c>
      <c r="W141" s="18">
        <v>39.1</v>
      </c>
      <c r="X141" s="18">
        <v>144</v>
      </c>
      <c r="Y141" s="18">
        <v>39.1</v>
      </c>
      <c r="Z141" s="18">
        <v>144</v>
      </c>
      <c r="AA141" s="24">
        <f t="shared" si="174"/>
        <v>1</v>
      </c>
      <c r="AB141" s="24">
        <f t="shared" si="174"/>
        <v>1</v>
      </c>
      <c r="AC141" s="24">
        <f>E141+N141+O141+P141+U141+V141+AA141+AB141</f>
        <v>9</v>
      </c>
      <c r="AD141" s="24">
        <f t="shared" si="166"/>
        <v>100</v>
      </c>
    </row>
    <row r="142" spans="1:30" s="42" customFormat="1" ht="30" customHeight="1" x14ac:dyDescent="0.25">
      <c r="A142" s="39" t="s">
        <v>30</v>
      </c>
      <c r="B142" s="40">
        <v>3</v>
      </c>
      <c r="C142" s="41" t="s">
        <v>108</v>
      </c>
      <c r="D142" s="23" t="s">
        <v>222</v>
      </c>
      <c r="E142" s="24">
        <f t="shared" si="172"/>
        <v>2</v>
      </c>
      <c r="F142" s="18">
        <v>220</v>
      </c>
      <c r="G142" s="18">
        <v>4308</v>
      </c>
      <c r="H142" s="18">
        <v>1141</v>
      </c>
      <c r="I142" s="18">
        <v>428</v>
      </c>
      <c r="J142" s="18">
        <v>300</v>
      </c>
      <c r="K142" s="18">
        <v>2439</v>
      </c>
      <c r="L142" s="18">
        <v>220</v>
      </c>
      <c r="M142" s="17">
        <v>4308</v>
      </c>
      <c r="N142" s="24">
        <f>IF(G142=(H142+I142+J142+K142),1,0)</f>
        <v>1</v>
      </c>
      <c r="O142" s="24">
        <f>IF(G142=M142,1,0)</f>
        <v>1</v>
      </c>
      <c r="P142" s="24">
        <f>IF(F142=L142,1,0)</f>
        <v>1</v>
      </c>
      <c r="Q142" s="18">
        <v>117</v>
      </c>
      <c r="R142" s="18">
        <v>7</v>
      </c>
      <c r="S142" s="18">
        <v>117</v>
      </c>
      <c r="T142" s="18">
        <v>7</v>
      </c>
      <c r="U142" s="24">
        <f t="shared" si="173"/>
        <v>1</v>
      </c>
      <c r="V142" s="24">
        <f t="shared" si="173"/>
        <v>1</v>
      </c>
      <c r="W142" s="18">
        <v>42.7</v>
      </c>
      <c r="X142" s="18">
        <v>248</v>
      </c>
      <c r="Y142" s="18">
        <v>42.7</v>
      </c>
      <c r="Z142" s="18">
        <v>248</v>
      </c>
      <c r="AA142" s="24">
        <f t="shared" si="174"/>
        <v>1</v>
      </c>
      <c r="AB142" s="24">
        <f t="shared" si="174"/>
        <v>1</v>
      </c>
      <c r="AC142" s="24">
        <f>E142+N142+O142+P142+U142+V142+AA142+AB142</f>
        <v>9</v>
      </c>
      <c r="AD142" s="24">
        <f t="shared" si="166"/>
        <v>100</v>
      </c>
    </row>
    <row r="143" spans="1:30" s="42" customFormat="1" ht="30" customHeight="1" x14ac:dyDescent="0.25">
      <c r="A143" s="39" t="s">
        <v>30</v>
      </c>
      <c r="B143" s="40">
        <v>4</v>
      </c>
      <c r="C143" s="41" t="s">
        <v>109</v>
      </c>
      <c r="D143" s="23" t="s">
        <v>222</v>
      </c>
      <c r="E143" s="24">
        <f t="shared" si="172"/>
        <v>2</v>
      </c>
      <c r="F143" s="18">
        <v>745</v>
      </c>
      <c r="G143" s="18">
        <v>4787</v>
      </c>
      <c r="H143" s="18">
        <v>2943</v>
      </c>
      <c r="I143" s="18">
        <v>658</v>
      </c>
      <c r="J143" s="18">
        <v>401</v>
      </c>
      <c r="K143" s="18">
        <v>785</v>
      </c>
      <c r="L143" s="18">
        <v>745</v>
      </c>
      <c r="M143" s="17">
        <v>4787</v>
      </c>
      <c r="N143" s="24">
        <f>IF(G143=(H143+I143+J143+K143),1,0)</f>
        <v>1</v>
      </c>
      <c r="O143" s="24">
        <f>IF(G143=M143,1,0)</f>
        <v>1</v>
      </c>
      <c r="P143" s="24">
        <f>IF(F143=L143,1,0)</f>
        <v>1</v>
      </c>
      <c r="Q143" s="18">
        <v>135</v>
      </c>
      <c r="R143" s="18">
        <v>8</v>
      </c>
      <c r="S143" s="18">
        <v>135</v>
      </c>
      <c r="T143" s="18">
        <v>8</v>
      </c>
      <c r="U143" s="24">
        <f t="shared" si="173"/>
        <v>1</v>
      </c>
      <c r="V143" s="24">
        <f t="shared" si="173"/>
        <v>1</v>
      </c>
      <c r="W143" s="18">
        <v>84.7</v>
      </c>
      <c r="X143" s="18">
        <v>802</v>
      </c>
      <c r="Y143" s="18">
        <v>84.7</v>
      </c>
      <c r="Z143" s="18">
        <v>802</v>
      </c>
      <c r="AA143" s="24">
        <f t="shared" si="174"/>
        <v>1</v>
      </c>
      <c r="AB143" s="24">
        <f t="shared" si="174"/>
        <v>1</v>
      </c>
      <c r="AC143" s="24">
        <f>E143+N143+O143+P143+U143+V143+AA143+AB143</f>
        <v>9</v>
      </c>
      <c r="AD143" s="24">
        <f t="shared" si="166"/>
        <v>100</v>
      </c>
    </row>
    <row r="144" spans="1:30" s="42" customFormat="1" ht="30" customHeight="1" x14ac:dyDescent="0.25">
      <c r="A144" s="39" t="s">
        <v>30</v>
      </c>
      <c r="B144" s="40">
        <v>5</v>
      </c>
      <c r="C144" s="41" t="s">
        <v>110</v>
      </c>
      <c r="D144" s="23" t="s">
        <v>222</v>
      </c>
      <c r="E144" s="24">
        <f t="shared" si="172"/>
        <v>2</v>
      </c>
      <c r="F144" s="18">
        <v>22</v>
      </c>
      <c r="G144" s="18">
        <v>347</v>
      </c>
      <c r="H144" s="18">
        <v>274</v>
      </c>
      <c r="I144" s="18">
        <v>5</v>
      </c>
      <c r="J144" s="18">
        <v>0</v>
      </c>
      <c r="K144" s="18">
        <v>68</v>
      </c>
      <c r="L144" s="18">
        <v>22</v>
      </c>
      <c r="M144" s="17">
        <v>347</v>
      </c>
      <c r="N144" s="24">
        <f>IF(G144=(H144+I144+J144+K144),1,0)</f>
        <v>1</v>
      </c>
      <c r="O144" s="24">
        <f>IF(G144=M144,1,0)</f>
        <v>1</v>
      </c>
      <c r="P144" s="24">
        <f>IF(F144=L144,1,0)</f>
        <v>1</v>
      </c>
      <c r="Q144" s="18">
        <v>48</v>
      </c>
      <c r="R144" s="18">
        <v>8</v>
      </c>
      <c r="S144" s="18">
        <v>48</v>
      </c>
      <c r="T144" s="18">
        <v>8</v>
      </c>
      <c r="U144" s="24">
        <f t="shared" si="173"/>
        <v>1</v>
      </c>
      <c r="V144" s="24">
        <f t="shared" si="173"/>
        <v>1</v>
      </c>
      <c r="W144" s="18">
        <v>23.2</v>
      </c>
      <c r="X144" s="18">
        <v>64</v>
      </c>
      <c r="Y144" s="18">
        <v>23.2</v>
      </c>
      <c r="Z144" s="18">
        <v>64</v>
      </c>
      <c r="AA144" s="24">
        <f t="shared" si="174"/>
        <v>1</v>
      </c>
      <c r="AB144" s="24">
        <f t="shared" si="174"/>
        <v>1</v>
      </c>
      <c r="AC144" s="24">
        <f>E144+N144+O144+P144+U144+V144+AA144+AB144</f>
        <v>9</v>
      </c>
      <c r="AD144" s="24">
        <f t="shared" si="166"/>
        <v>100</v>
      </c>
    </row>
    <row r="145" spans="1:30" s="42" customFormat="1" ht="16.5" customHeight="1" x14ac:dyDescent="0.25">
      <c r="A145" s="43" t="s">
        <v>30</v>
      </c>
      <c r="B145" s="44"/>
      <c r="C145" s="5" t="s">
        <v>40</v>
      </c>
      <c r="D145" s="21">
        <f>SUM(D140:D144)</f>
        <v>0</v>
      </c>
      <c r="E145" s="21">
        <f>AVERAGE(E140:E144)</f>
        <v>2</v>
      </c>
      <c r="F145" s="21">
        <f>SUM(F140:F144)</f>
        <v>1156</v>
      </c>
      <c r="G145" s="21">
        <f>SUM(G140:G144)</f>
        <v>15190</v>
      </c>
      <c r="H145" s="21">
        <f t="shared" ref="H145:K145" si="175">SUM(H140:H144)</f>
        <v>5854</v>
      </c>
      <c r="I145" s="21">
        <f t="shared" si="175"/>
        <v>1618</v>
      </c>
      <c r="J145" s="21">
        <f t="shared" si="175"/>
        <v>4104</v>
      </c>
      <c r="K145" s="21">
        <f t="shared" si="175"/>
        <v>3614</v>
      </c>
      <c r="L145" s="21">
        <f>SUM(L140:L144)</f>
        <v>1156</v>
      </c>
      <c r="M145" s="21">
        <f>SUM(M140:M144)</f>
        <v>15190</v>
      </c>
      <c r="N145" s="21">
        <f>AVERAGE(N140:N144)</f>
        <v>1</v>
      </c>
      <c r="O145" s="21">
        <f t="shared" ref="O145:P145" si="176">AVERAGE(O140:O144)</f>
        <v>1</v>
      </c>
      <c r="P145" s="21">
        <f t="shared" si="176"/>
        <v>1</v>
      </c>
      <c r="Q145" s="21">
        <f>SUM(Q140:Q144)</f>
        <v>434</v>
      </c>
      <c r="R145" s="21">
        <f t="shared" ref="R145:T145" si="177">SUM(R140:R144)</f>
        <v>37</v>
      </c>
      <c r="S145" s="21">
        <f t="shared" si="177"/>
        <v>434</v>
      </c>
      <c r="T145" s="21">
        <f t="shared" si="177"/>
        <v>37</v>
      </c>
      <c r="U145" s="21">
        <f>AVERAGE(U140:U144)</f>
        <v>1</v>
      </c>
      <c r="V145" s="21">
        <f>AVERAGE(V140:V144)</f>
        <v>1</v>
      </c>
      <c r="W145" s="21">
        <f>SUM(W140:W144)</f>
        <v>214.3</v>
      </c>
      <c r="X145" s="21">
        <f t="shared" ref="X145:Z145" si="178">SUM(X140:X144)</f>
        <v>1284</v>
      </c>
      <c r="Y145" s="37">
        <f t="shared" si="178"/>
        <v>214.3</v>
      </c>
      <c r="Z145" s="21">
        <f t="shared" si="178"/>
        <v>1284</v>
      </c>
      <c r="AA145" s="21">
        <f>AVERAGE(AA140:AA144)</f>
        <v>1</v>
      </c>
      <c r="AB145" s="21">
        <f t="shared" ref="AB145:AD145" si="179">AVERAGE(AB140:AB144)</f>
        <v>1</v>
      </c>
      <c r="AC145" s="21">
        <f t="shared" si="179"/>
        <v>9</v>
      </c>
      <c r="AD145" s="21">
        <f t="shared" si="179"/>
        <v>100</v>
      </c>
    </row>
    <row r="146" spans="1:30" s="42" customFormat="1" ht="30" customHeight="1" x14ac:dyDescent="0.25">
      <c r="A146" s="39" t="s">
        <v>31</v>
      </c>
      <c r="B146" s="40">
        <v>1</v>
      </c>
      <c r="C146" s="41" t="s">
        <v>111</v>
      </c>
      <c r="D146" s="23" t="s">
        <v>222</v>
      </c>
      <c r="E146" s="24">
        <f t="shared" ref="E146:E153" si="180">IF(D146="закрыта",2,0)</f>
        <v>2</v>
      </c>
      <c r="F146" s="22">
        <v>248</v>
      </c>
      <c r="G146" s="22">
        <v>2794</v>
      </c>
      <c r="H146" s="22">
        <v>1060</v>
      </c>
      <c r="I146" s="22">
        <v>362</v>
      </c>
      <c r="J146" s="22">
        <v>402</v>
      </c>
      <c r="K146" s="22">
        <v>970</v>
      </c>
      <c r="L146" s="22">
        <v>248</v>
      </c>
      <c r="M146" s="17">
        <v>2794</v>
      </c>
      <c r="N146" s="24">
        <f t="shared" ref="N146:N153" si="181">IF(G146=(H146+I146+J146+K146),1,0)</f>
        <v>1</v>
      </c>
      <c r="O146" s="24">
        <f t="shared" ref="O146:O153" si="182">IF(G146=M146,1,0)</f>
        <v>1</v>
      </c>
      <c r="P146" s="24">
        <f t="shared" ref="P146:P153" si="183">IF(F146=L146,1,0)</f>
        <v>1</v>
      </c>
      <c r="Q146" s="22">
        <v>115</v>
      </c>
      <c r="R146" s="20">
        <v>6</v>
      </c>
      <c r="S146" s="20">
        <v>115</v>
      </c>
      <c r="T146" s="20">
        <v>6</v>
      </c>
      <c r="U146" s="24">
        <f t="shared" ref="U146:V153" si="184">IF(Q146=S146,1,0)</f>
        <v>1</v>
      </c>
      <c r="V146" s="24">
        <f t="shared" si="184"/>
        <v>1</v>
      </c>
      <c r="W146" s="19">
        <v>37.700000000000003</v>
      </c>
      <c r="X146" s="18">
        <v>257</v>
      </c>
      <c r="Y146" s="18">
        <v>37.700000000000003</v>
      </c>
      <c r="Z146" s="18">
        <v>257</v>
      </c>
      <c r="AA146" s="24">
        <f t="shared" ref="AA146:AB153" si="185">IF(W146=Y146,1,0)</f>
        <v>1</v>
      </c>
      <c r="AB146" s="24">
        <f t="shared" si="185"/>
        <v>1</v>
      </c>
      <c r="AC146" s="24">
        <f t="shared" ref="AC146:AC153" si="186">E146+N146+O146+P146+U146+V146+AA146+AB146</f>
        <v>9</v>
      </c>
      <c r="AD146" s="24">
        <f t="shared" si="166"/>
        <v>100</v>
      </c>
    </row>
    <row r="147" spans="1:30" s="42" customFormat="1" ht="30" customHeight="1" x14ac:dyDescent="0.25">
      <c r="A147" s="39" t="s">
        <v>31</v>
      </c>
      <c r="B147" s="40">
        <v>2</v>
      </c>
      <c r="C147" s="41" t="s">
        <v>112</v>
      </c>
      <c r="D147" s="23" t="s">
        <v>222</v>
      </c>
      <c r="E147" s="24">
        <f t="shared" si="180"/>
        <v>2</v>
      </c>
      <c r="F147" s="22">
        <v>536</v>
      </c>
      <c r="G147" s="22">
        <v>1788</v>
      </c>
      <c r="H147" s="22">
        <v>1030</v>
      </c>
      <c r="I147" s="22">
        <v>164</v>
      </c>
      <c r="J147" s="22">
        <v>594</v>
      </c>
      <c r="K147" s="22"/>
      <c r="L147" s="22">
        <v>536</v>
      </c>
      <c r="M147" s="17">
        <v>1788</v>
      </c>
      <c r="N147" s="24">
        <f t="shared" si="181"/>
        <v>1</v>
      </c>
      <c r="O147" s="24">
        <f t="shared" si="182"/>
        <v>1</v>
      </c>
      <c r="P147" s="24">
        <f t="shared" si="183"/>
        <v>1</v>
      </c>
      <c r="Q147" s="22">
        <v>103</v>
      </c>
      <c r="R147" s="20">
        <v>6</v>
      </c>
      <c r="S147" s="20">
        <v>103</v>
      </c>
      <c r="T147" s="20">
        <v>6</v>
      </c>
      <c r="U147" s="24">
        <f t="shared" si="184"/>
        <v>1</v>
      </c>
      <c r="V147" s="24">
        <f t="shared" si="184"/>
        <v>1</v>
      </c>
      <c r="W147" s="19">
        <v>52.8</v>
      </c>
      <c r="X147" s="18">
        <v>536</v>
      </c>
      <c r="Y147" s="18">
        <v>52.8</v>
      </c>
      <c r="Z147" s="18">
        <v>536</v>
      </c>
      <c r="AA147" s="24">
        <f t="shared" si="185"/>
        <v>1</v>
      </c>
      <c r="AB147" s="24">
        <f t="shared" si="185"/>
        <v>1</v>
      </c>
      <c r="AC147" s="24">
        <f t="shared" si="186"/>
        <v>9</v>
      </c>
      <c r="AD147" s="24">
        <f t="shared" si="166"/>
        <v>100</v>
      </c>
    </row>
    <row r="148" spans="1:30" s="42" customFormat="1" ht="30" customHeight="1" x14ac:dyDescent="0.25">
      <c r="A148" s="39" t="s">
        <v>31</v>
      </c>
      <c r="B148" s="40">
        <v>3</v>
      </c>
      <c r="C148" s="41" t="s">
        <v>113</v>
      </c>
      <c r="D148" s="23" t="s">
        <v>222</v>
      </c>
      <c r="E148" s="24">
        <f t="shared" si="180"/>
        <v>2</v>
      </c>
      <c r="F148" s="22">
        <v>854</v>
      </c>
      <c r="G148" s="22">
        <v>3063</v>
      </c>
      <c r="H148" s="22">
        <v>2252</v>
      </c>
      <c r="I148" s="22">
        <v>298</v>
      </c>
      <c r="J148" s="22">
        <v>189</v>
      </c>
      <c r="K148" s="22">
        <v>324</v>
      </c>
      <c r="L148" s="22">
        <v>854</v>
      </c>
      <c r="M148" s="17">
        <v>3063</v>
      </c>
      <c r="N148" s="24">
        <f t="shared" si="181"/>
        <v>1</v>
      </c>
      <c r="O148" s="24">
        <f t="shared" si="182"/>
        <v>1</v>
      </c>
      <c r="P148" s="24">
        <f t="shared" si="183"/>
        <v>1</v>
      </c>
      <c r="Q148" s="22">
        <v>157</v>
      </c>
      <c r="R148" s="20">
        <v>7</v>
      </c>
      <c r="S148" s="20">
        <v>157</v>
      </c>
      <c r="T148" s="20">
        <v>7</v>
      </c>
      <c r="U148" s="24">
        <f t="shared" si="184"/>
        <v>1</v>
      </c>
      <c r="V148" s="24">
        <f t="shared" si="184"/>
        <v>1</v>
      </c>
      <c r="W148" s="19">
        <v>74.5</v>
      </c>
      <c r="X148" s="18">
        <v>914</v>
      </c>
      <c r="Y148" s="18">
        <v>74.5</v>
      </c>
      <c r="Z148" s="18">
        <v>914</v>
      </c>
      <c r="AA148" s="24">
        <f t="shared" si="185"/>
        <v>1</v>
      </c>
      <c r="AB148" s="24">
        <f t="shared" si="185"/>
        <v>1</v>
      </c>
      <c r="AC148" s="24">
        <f t="shared" si="186"/>
        <v>9</v>
      </c>
      <c r="AD148" s="24">
        <f t="shared" si="166"/>
        <v>100</v>
      </c>
    </row>
    <row r="149" spans="1:30" s="42" customFormat="1" ht="30" customHeight="1" x14ac:dyDescent="0.25">
      <c r="A149" s="39" t="s">
        <v>31</v>
      </c>
      <c r="B149" s="40">
        <v>4</v>
      </c>
      <c r="C149" s="41" t="s">
        <v>114</v>
      </c>
      <c r="D149" s="23" t="s">
        <v>222</v>
      </c>
      <c r="E149" s="24">
        <f t="shared" si="180"/>
        <v>2</v>
      </c>
      <c r="F149" s="22">
        <v>595</v>
      </c>
      <c r="G149" s="22">
        <v>4821</v>
      </c>
      <c r="H149" s="22">
        <v>1888</v>
      </c>
      <c r="I149" s="22">
        <v>392</v>
      </c>
      <c r="J149" s="22">
        <v>2042</v>
      </c>
      <c r="K149" s="22">
        <v>499</v>
      </c>
      <c r="L149" s="20">
        <v>595</v>
      </c>
      <c r="M149" s="17">
        <v>4821</v>
      </c>
      <c r="N149" s="24">
        <f t="shared" si="181"/>
        <v>1</v>
      </c>
      <c r="O149" s="24">
        <f t="shared" si="182"/>
        <v>1</v>
      </c>
      <c r="P149" s="24">
        <f t="shared" si="183"/>
        <v>1</v>
      </c>
      <c r="Q149" s="22">
        <v>229</v>
      </c>
      <c r="R149" s="20">
        <v>7</v>
      </c>
      <c r="S149" s="20">
        <v>229</v>
      </c>
      <c r="T149" s="20">
        <v>7</v>
      </c>
      <c r="U149" s="24">
        <f t="shared" si="184"/>
        <v>1</v>
      </c>
      <c r="V149" s="24">
        <f t="shared" si="184"/>
        <v>1</v>
      </c>
      <c r="W149" s="19">
        <v>54.8</v>
      </c>
      <c r="X149" s="18">
        <v>675</v>
      </c>
      <c r="Y149" s="18">
        <v>54.8</v>
      </c>
      <c r="Z149" s="18">
        <v>675</v>
      </c>
      <c r="AA149" s="24">
        <f t="shared" si="185"/>
        <v>1</v>
      </c>
      <c r="AB149" s="24">
        <f t="shared" si="185"/>
        <v>1</v>
      </c>
      <c r="AC149" s="24">
        <f t="shared" si="186"/>
        <v>9</v>
      </c>
      <c r="AD149" s="24">
        <f t="shared" si="166"/>
        <v>100</v>
      </c>
    </row>
    <row r="150" spans="1:30" s="42" customFormat="1" ht="30" customHeight="1" x14ac:dyDescent="0.25">
      <c r="A150" s="39" t="s">
        <v>31</v>
      </c>
      <c r="B150" s="40">
        <v>5</v>
      </c>
      <c r="C150" s="41" t="s">
        <v>115</v>
      </c>
      <c r="D150" s="23" t="s">
        <v>222</v>
      </c>
      <c r="E150" s="24">
        <f t="shared" si="180"/>
        <v>2</v>
      </c>
      <c r="F150" s="22">
        <v>1017</v>
      </c>
      <c r="G150" s="22">
        <v>7534</v>
      </c>
      <c r="H150" s="22">
        <v>2632</v>
      </c>
      <c r="I150" s="22">
        <v>1107</v>
      </c>
      <c r="J150" s="22">
        <v>2877</v>
      </c>
      <c r="K150" s="22">
        <v>918</v>
      </c>
      <c r="L150" s="22">
        <v>1017</v>
      </c>
      <c r="M150" s="17">
        <v>7534</v>
      </c>
      <c r="N150" s="24">
        <f t="shared" si="181"/>
        <v>1</v>
      </c>
      <c r="O150" s="24">
        <f t="shared" si="182"/>
        <v>1</v>
      </c>
      <c r="P150" s="24">
        <f t="shared" si="183"/>
        <v>1</v>
      </c>
      <c r="Q150" s="22">
        <v>181</v>
      </c>
      <c r="R150" s="20">
        <v>7</v>
      </c>
      <c r="S150" s="20">
        <v>181</v>
      </c>
      <c r="T150" s="20">
        <v>7</v>
      </c>
      <c r="U150" s="24">
        <f t="shared" si="184"/>
        <v>1</v>
      </c>
      <c r="V150" s="24">
        <f t="shared" si="184"/>
        <v>1</v>
      </c>
      <c r="W150" s="19">
        <v>85.8</v>
      </c>
      <c r="X150" s="18">
        <v>1145</v>
      </c>
      <c r="Y150" s="18">
        <v>85.8</v>
      </c>
      <c r="Z150" s="18">
        <v>1145</v>
      </c>
      <c r="AA150" s="24">
        <f t="shared" si="185"/>
        <v>1</v>
      </c>
      <c r="AB150" s="24">
        <f t="shared" si="185"/>
        <v>1</v>
      </c>
      <c r="AC150" s="24">
        <f t="shared" si="186"/>
        <v>9</v>
      </c>
      <c r="AD150" s="24">
        <f t="shared" si="166"/>
        <v>100</v>
      </c>
    </row>
    <row r="151" spans="1:30" s="42" customFormat="1" ht="30" customHeight="1" x14ac:dyDescent="0.25">
      <c r="A151" s="39" t="s">
        <v>31</v>
      </c>
      <c r="B151" s="40">
        <v>6</v>
      </c>
      <c r="C151" s="41" t="s">
        <v>116</v>
      </c>
      <c r="D151" s="23" t="s">
        <v>222</v>
      </c>
      <c r="E151" s="24">
        <f t="shared" si="180"/>
        <v>2</v>
      </c>
      <c r="F151" s="22">
        <v>138</v>
      </c>
      <c r="G151" s="22">
        <v>3086</v>
      </c>
      <c r="H151" s="22">
        <v>1245</v>
      </c>
      <c r="I151" s="22">
        <v>519</v>
      </c>
      <c r="J151" s="22">
        <v>1322</v>
      </c>
      <c r="K151" s="22">
        <v>0</v>
      </c>
      <c r="L151" s="22">
        <v>138</v>
      </c>
      <c r="M151" s="17">
        <v>3086</v>
      </c>
      <c r="N151" s="24">
        <f t="shared" si="181"/>
        <v>1</v>
      </c>
      <c r="O151" s="24">
        <f t="shared" si="182"/>
        <v>1</v>
      </c>
      <c r="P151" s="24">
        <f t="shared" si="183"/>
        <v>1</v>
      </c>
      <c r="Q151" s="22">
        <v>103</v>
      </c>
      <c r="R151" s="20">
        <v>6</v>
      </c>
      <c r="S151" s="20">
        <v>103</v>
      </c>
      <c r="T151" s="20">
        <v>6</v>
      </c>
      <c r="U151" s="24">
        <f t="shared" si="184"/>
        <v>1</v>
      </c>
      <c r="V151" s="24">
        <f t="shared" si="184"/>
        <v>1</v>
      </c>
      <c r="W151" s="19">
        <v>32.6</v>
      </c>
      <c r="X151" s="18">
        <v>151</v>
      </c>
      <c r="Y151" s="18">
        <v>32.6</v>
      </c>
      <c r="Z151" s="18">
        <v>151</v>
      </c>
      <c r="AA151" s="24">
        <f t="shared" si="185"/>
        <v>1</v>
      </c>
      <c r="AB151" s="24">
        <f t="shared" si="185"/>
        <v>1</v>
      </c>
      <c r="AC151" s="24">
        <f t="shared" si="186"/>
        <v>9</v>
      </c>
      <c r="AD151" s="24">
        <f t="shared" si="166"/>
        <v>100</v>
      </c>
    </row>
    <row r="152" spans="1:30" s="42" customFormat="1" ht="30" customHeight="1" x14ac:dyDescent="0.25">
      <c r="A152" s="39" t="s">
        <v>31</v>
      </c>
      <c r="B152" s="40">
        <v>7</v>
      </c>
      <c r="C152" s="41" t="s">
        <v>117</v>
      </c>
      <c r="D152" s="23" t="s">
        <v>222</v>
      </c>
      <c r="E152" s="24">
        <f t="shared" si="180"/>
        <v>2</v>
      </c>
      <c r="F152" s="22">
        <v>7</v>
      </c>
      <c r="G152" s="22">
        <v>731</v>
      </c>
      <c r="H152" s="22">
        <v>362</v>
      </c>
      <c r="I152" s="22">
        <v>151</v>
      </c>
      <c r="J152" s="22">
        <v>218</v>
      </c>
      <c r="K152" s="22"/>
      <c r="L152" s="20">
        <v>7</v>
      </c>
      <c r="M152" s="17">
        <v>731</v>
      </c>
      <c r="N152" s="24">
        <f t="shared" si="181"/>
        <v>1</v>
      </c>
      <c r="O152" s="24">
        <f t="shared" si="182"/>
        <v>1</v>
      </c>
      <c r="P152" s="24">
        <f t="shared" si="183"/>
        <v>1</v>
      </c>
      <c r="Q152" s="20">
        <v>53</v>
      </c>
      <c r="R152" s="20">
        <v>7</v>
      </c>
      <c r="S152" s="20">
        <v>53</v>
      </c>
      <c r="T152" s="20">
        <v>7</v>
      </c>
      <c r="U152" s="24">
        <f t="shared" si="184"/>
        <v>1</v>
      </c>
      <c r="V152" s="24">
        <f t="shared" si="184"/>
        <v>1</v>
      </c>
      <c r="W152" s="19">
        <v>13.7</v>
      </c>
      <c r="X152" s="18">
        <v>89</v>
      </c>
      <c r="Y152" s="18">
        <v>13.7</v>
      </c>
      <c r="Z152" s="18">
        <v>89</v>
      </c>
      <c r="AA152" s="24">
        <f t="shared" si="185"/>
        <v>1</v>
      </c>
      <c r="AB152" s="24">
        <f t="shared" si="185"/>
        <v>1</v>
      </c>
      <c r="AC152" s="24">
        <f t="shared" si="186"/>
        <v>9</v>
      </c>
      <c r="AD152" s="24">
        <f t="shared" si="166"/>
        <v>100</v>
      </c>
    </row>
    <row r="153" spans="1:30" s="42" customFormat="1" ht="30" customHeight="1" x14ac:dyDescent="0.25">
      <c r="A153" s="39" t="s">
        <v>31</v>
      </c>
      <c r="B153" s="40">
        <v>8</v>
      </c>
      <c r="C153" s="41" t="s">
        <v>223</v>
      </c>
      <c r="D153" s="23" t="s">
        <v>222</v>
      </c>
      <c r="E153" s="24">
        <f t="shared" si="180"/>
        <v>2</v>
      </c>
      <c r="F153" s="22">
        <v>938</v>
      </c>
      <c r="G153" s="22">
        <v>4533</v>
      </c>
      <c r="H153" s="22">
        <v>1669</v>
      </c>
      <c r="I153" s="22">
        <v>883</v>
      </c>
      <c r="J153" s="22">
        <v>887</v>
      </c>
      <c r="K153" s="22">
        <v>1094</v>
      </c>
      <c r="L153" s="22">
        <v>938</v>
      </c>
      <c r="M153" s="17">
        <v>4533</v>
      </c>
      <c r="N153" s="24">
        <f t="shared" si="181"/>
        <v>1</v>
      </c>
      <c r="O153" s="24">
        <f t="shared" si="182"/>
        <v>1</v>
      </c>
      <c r="P153" s="24">
        <f t="shared" si="183"/>
        <v>1</v>
      </c>
      <c r="Q153" s="20">
        <v>194</v>
      </c>
      <c r="R153" s="20">
        <v>7</v>
      </c>
      <c r="S153" s="20">
        <v>194</v>
      </c>
      <c r="T153" s="20">
        <v>7</v>
      </c>
      <c r="U153" s="24">
        <f t="shared" si="184"/>
        <v>1</v>
      </c>
      <c r="V153" s="24">
        <f t="shared" si="184"/>
        <v>1</v>
      </c>
      <c r="W153" s="19">
        <v>75.3</v>
      </c>
      <c r="X153" s="18">
        <v>987</v>
      </c>
      <c r="Y153" s="18">
        <v>75.3</v>
      </c>
      <c r="Z153" s="18">
        <v>989</v>
      </c>
      <c r="AA153" s="24">
        <f t="shared" si="185"/>
        <v>1</v>
      </c>
      <c r="AB153" s="24">
        <f t="shared" si="185"/>
        <v>0</v>
      </c>
      <c r="AC153" s="24">
        <f t="shared" si="186"/>
        <v>8</v>
      </c>
      <c r="AD153" s="24">
        <f t="shared" si="166"/>
        <v>88.888888888888886</v>
      </c>
    </row>
    <row r="154" spans="1:30" s="10" customFormat="1" ht="30" customHeight="1" x14ac:dyDescent="0.25">
      <c r="A154" s="7" t="s">
        <v>31</v>
      </c>
      <c r="B154" s="8">
        <v>9</v>
      </c>
      <c r="C154" s="9" t="s">
        <v>118</v>
      </c>
      <c r="D154" s="23" t="s">
        <v>222</v>
      </c>
      <c r="E154" s="24">
        <f t="shared" ref="E154:E177" si="187">IF(D154="закрыта",2,0)</f>
        <v>2</v>
      </c>
      <c r="F154" s="22">
        <v>1221</v>
      </c>
      <c r="G154" s="22">
        <v>5251</v>
      </c>
      <c r="H154" s="22">
        <v>3146</v>
      </c>
      <c r="I154" s="22">
        <v>1140</v>
      </c>
      <c r="J154" s="22">
        <v>965</v>
      </c>
      <c r="K154" s="22">
        <v>0</v>
      </c>
      <c r="L154" s="22">
        <v>1221</v>
      </c>
      <c r="M154" s="17">
        <v>5251</v>
      </c>
      <c r="N154" s="24">
        <f t="shared" ref="N154:N177" si="188">IF(G154=(H154+I154+J154+K154),1,0)</f>
        <v>1</v>
      </c>
      <c r="O154" s="24">
        <f t="shared" ref="O154:O177" si="189">IF(G154=M154,1,0)</f>
        <v>1</v>
      </c>
      <c r="P154" s="24">
        <f t="shared" ref="P154:P177" si="190">IF(F154=L154,1,0)</f>
        <v>1</v>
      </c>
      <c r="Q154" s="22">
        <v>139</v>
      </c>
      <c r="R154" s="20">
        <v>7</v>
      </c>
      <c r="S154" s="20">
        <v>139</v>
      </c>
      <c r="T154" s="20">
        <v>7</v>
      </c>
      <c r="U154" s="24">
        <f t="shared" ref="U154:U177" si="191">IF(Q154=S154,1,0)</f>
        <v>1</v>
      </c>
      <c r="V154" s="24">
        <f t="shared" ref="V154:V177" si="192">IF(R154=T154,1,0)</f>
        <v>1</v>
      </c>
      <c r="W154" s="19">
        <v>78.2</v>
      </c>
      <c r="X154" s="18">
        <v>1217</v>
      </c>
      <c r="Y154" s="18">
        <v>78.2</v>
      </c>
      <c r="Z154" s="18">
        <v>1229</v>
      </c>
      <c r="AA154" s="24">
        <f t="shared" ref="AA154:AA177" si="193">IF(W154=Y154,1,0)</f>
        <v>1</v>
      </c>
      <c r="AB154" s="24">
        <f t="shared" ref="AB154:AB177" si="194">IF(X154=Z154,1,0)</f>
        <v>0</v>
      </c>
      <c r="AC154" s="24">
        <f t="shared" ref="AC154:AC177" si="195">E154+N154+O154+P154+U154+V154+AA154+AB154</f>
        <v>8</v>
      </c>
      <c r="AD154" s="24">
        <f t="shared" ref="AD154:AD183" si="196">AC154*100/$AC$8</f>
        <v>88.888888888888886</v>
      </c>
    </row>
    <row r="155" spans="1:30" s="10" customFormat="1" ht="30" customHeight="1" x14ac:dyDescent="0.25">
      <c r="A155" s="7" t="s">
        <v>31</v>
      </c>
      <c r="B155" s="8">
        <v>10</v>
      </c>
      <c r="C155" s="9" t="s">
        <v>119</v>
      </c>
      <c r="D155" s="23" t="s">
        <v>222</v>
      </c>
      <c r="E155" s="24">
        <f t="shared" si="187"/>
        <v>2</v>
      </c>
      <c r="F155" s="22">
        <v>1370</v>
      </c>
      <c r="G155" s="22">
        <v>5344</v>
      </c>
      <c r="H155" s="22">
        <v>2314</v>
      </c>
      <c r="I155" s="22">
        <v>1643</v>
      </c>
      <c r="J155" s="22">
        <v>162</v>
      </c>
      <c r="K155" s="22">
        <v>1225</v>
      </c>
      <c r="L155" s="22">
        <v>1370</v>
      </c>
      <c r="M155" s="17">
        <v>5344</v>
      </c>
      <c r="N155" s="24">
        <f>IF(G155=(H155+I155+J155+K155),1,0)</f>
        <v>1</v>
      </c>
      <c r="O155" s="24">
        <f t="shared" si="189"/>
        <v>1</v>
      </c>
      <c r="P155" s="24">
        <f t="shared" si="190"/>
        <v>1</v>
      </c>
      <c r="Q155" s="22">
        <v>180</v>
      </c>
      <c r="R155" s="20">
        <v>7</v>
      </c>
      <c r="S155" s="20">
        <v>180</v>
      </c>
      <c r="T155" s="20">
        <v>7</v>
      </c>
      <c r="U155" s="24">
        <f t="shared" si="191"/>
        <v>1</v>
      </c>
      <c r="V155" s="24">
        <f t="shared" si="192"/>
        <v>1</v>
      </c>
      <c r="W155" s="19">
        <v>103.7</v>
      </c>
      <c r="X155" s="18">
        <v>1553</v>
      </c>
      <c r="Y155" s="18">
        <v>103.7</v>
      </c>
      <c r="Z155" s="18">
        <v>1553</v>
      </c>
      <c r="AA155" s="24">
        <f t="shared" si="193"/>
        <v>1</v>
      </c>
      <c r="AB155" s="24">
        <f t="shared" si="194"/>
        <v>1</v>
      </c>
      <c r="AC155" s="24">
        <f t="shared" si="195"/>
        <v>9</v>
      </c>
      <c r="AD155" s="24">
        <f t="shared" si="196"/>
        <v>100</v>
      </c>
    </row>
    <row r="156" spans="1:30" s="10" customFormat="1" ht="30" customHeight="1" x14ac:dyDescent="0.25">
      <c r="A156" s="7" t="s">
        <v>31</v>
      </c>
      <c r="B156" s="8">
        <v>11</v>
      </c>
      <c r="C156" s="9" t="s">
        <v>120</v>
      </c>
      <c r="D156" s="23" t="s">
        <v>222</v>
      </c>
      <c r="E156" s="24">
        <f t="shared" si="187"/>
        <v>2</v>
      </c>
      <c r="F156" s="22">
        <v>274</v>
      </c>
      <c r="G156" s="22">
        <v>2429</v>
      </c>
      <c r="H156" s="22">
        <v>1049</v>
      </c>
      <c r="I156" s="22">
        <v>229</v>
      </c>
      <c r="J156" s="22">
        <v>1151</v>
      </c>
      <c r="K156" s="22"/>
      <c r="L156" s="22">
        <v>274</v>
      </c>
      <c r="M156" s="17">
        <v>2429</v>
      </c>
      <c r="N156" s="24">
        <f t="shared" si="188"/>
        <v>1</v>
      </c>
      <c r="O156" s="24">
        <f t="shared" si="189"/>
        <v>1</v>
      </c>
      <c r="P156" s="24">
        <f t="shared" si="190"/>
        <v>1</v>
      </c>
      <c r="Q156" s="22">
        <v>103</v>
      </c>
      <c r="R156" s="20">
        <v>7</v>
      </c>
      <c r="S156" s="20">
        <v>103</v>
      </c>
      <c r="T156" s="20">
        <v>7</v>
      </c>
      <c r="U156" s="24">
        <f t="shared" si="191"/>
        <v>1</v>
      </c>
      <c r="V156" s="24">
        <f t="shared" si="192"/>
        <v>1</v>
      </c>
      <c r="W156" s="19">
        <v>35.4</v>
      </c>
      <c r="X156" s="18">
        <v>360</v>
      </c>
      <c r="Y156" s="18">
        <v>35.4</v>
      </c>
      <c r="Z156" s="18">
        <v>360</v>
      </c>
      <c r="AA156" s="24">
        <f t="shared" si="193"/>
        <v>1</v>
      </c>
      <c r="AB156" s="24">
        <f t="shared" si="194"/>
        <v>1</v>
      </c>
      <c r="AC156" s="24">
        <f t="shared" si="195"/>
        <v>9</v>
      </c>
      <c r="AD156" s="24">
        <f t="shared" si="196"/>
        <v>100</v>
      </c>
    </row>
    <row r="157" spans="1:30" s="10" customFormat="1" ht="30" customHeight="1" x14ac:dyDescent="0.25">
      <c r="A157" s="7" t="s">
        <v>31</v>
      </c>
      <c r="B157" s="8">
        <v>12</v>
      </c>
      <c r="C157" s="9" t="s">
        <v>121</v>
      </c>
      <c r="D157" s="23" t="s">
        <v>222</v>
      </c>
      <c r="E157" s="24">
        <f t="shared" si="187"/>
        <v>2</v>
      </c>
      <c r="F157" s="22">
        <v>739</v>
      </c>
      <c r="G157" s="22">
        <v>3757</v>
      </c>
      <c r="H157" s="22">
        <v>1474</v>
      </c>
      <c r="I157" s="22">
        <v>757</v>
      </c>
      <c r="J157" s="22">
        <v>615</v>
      </c>
      <c r="K157" s="22">
        <v>911</v>
      </c>
      <c r="L157" s="22">
        <v>739</v>
      </c>
      <c r="M157" s="17">
        <v>3757</v>
      </c>
      <c r="N157" s="24">
        <f t="shared" si="188"/>
        <v>1</v>
      </c>
      <c r="O157" s="24">
        <f t="shared" si="189"/>
        <v>1</v>
      </c>
      <c r="P157" s="24">
        <f t="shared" si="190"/>
        <v>1</v>
      </c>
      <c r="Q157" s="22">
        <v>155</v>
      </c>
      <c r="R157" s="20">
        <v>7</v>
      </c>
      <c r="S157" s="20">
        <v>155</v>
      </c>
      <c r="T157" s="20">
        <v>7</v>
      </c>
      <c r="U157" s="24">
        <f t="shared" si="191"/>
        <v>1</v>
      </c>
      <c r="V157" s="24">
        <f t="shared" si="192"/>
        <v>1</v>
      </c>
      <c r="W157" s="19">
        <v>74</v>
      </c>
      <c r="X157" s="18">
        <v>808</v>
      </c>
      <c r="Y157" s="18">
        <v>74</v>
      </c>
      <c r="Z157" s="18">
        <v>808</v>
      </c>
      <c r="AA157" s="24">
        <f t="shared" si="193"/>
        <v>1</v>
      </c>
      <c r="AB157" s="24">
        <f t="shared" si="194"/>
        <v>1</v>
      </c>
      <c r="AC157" s="24">
        <f t="shared" si="195"/>
        <v>9</v>
      </c>
      <c r="AD157" s="24">
        <f t="shared" si="196"/>
        <v>100</v>
      </c>
    </row>
    <row r="158" spans="1:30" s="10" customFormat="1" ht="30" customHeight="1" x14ac:dyDescent="0.25">
      <c r="A158" s="30" t="s">
        <v>31</v>
      </c>
      <c r="B158" s="8">
        <v>13</v>
      </c>
      <c r="C158" s="9" t="s">
        <v>122</v>
      </c>
      <c r="D158" s="23" t="s">
        <v>222</v>
      </c>
      <c r="E158" s="24">
        <f t="shared" si="187"/>
        <v>2</v>
      </c>
      <c r="F158" s="22">
        <v>0</v>
      </c>
      <c r="G158" s="22">
        <v>304</v>
      </c>
      <c r="H158" s="22">
        <v>226</v>
      </c>
      <c r="I158" s="22">
        <v>72</v>
      </c>
      <c r="J158" s="22">
        <v>0</v>
      </c>
      <c r="K158" s="22">
        <v>6</v>
      </c>
      <c r="L158" s="20">
        <v>0</v>
      </c>
      <c r="M158" s="17">
        <v>304</v>
      </c>
      <c r="N158" s="24">
        <f t="shared" si="188"/>
        <v>1</v>
      </c>
      <c r="O158" s="24">
        <f t="shared" si="189"/>
        <v>1</v>
      </c>
      <c r="P158" s="24">
        <f t="shared" si="190"/>
        <v>1</v>
      </c>
      <c r="Q158" s="20">
        <v>52</v>
      </c>
      <c r="R158" s="20">
        <v>7</v>
      </c>
      <c r="S158" s="20">
        <v>52</v>
      </c>
      <c r="T158" s="20">
        <v>7</v>
      </c>
      <c r="U158" s="24">
        <f t="shared" si="191"/>
        <v>1</v>
      </c>
      <c r="V158" s="24">
        <f t="shared" si="192"/>
        <v>1</v>
      </c>
      <c r="W158" s="20">
        <v>7</v>
      </c>
      <c r="X158" s="20">
        <v>124</v>
      </c>
      <c r="Y158" s="20">
        <v>7</v>
      </c>
      <c r="Z158" s="18">
        <v>124</v>
      </c>
      <c r="AA158" s="24">
        <f t="shared" si="193"/>
        <v>1</v>
      </c>
      <c r="AB158" s="24">
        <f t="shared" si="194"/>
        <v>1</v>
      </c>
      <c r="AC158" s="24">
        <f t="shared" si="195"/>
        <v>9</v>
      </c>
      <c r="AD158" s="24">
        <f t="shared" si="196"/>
        <v>100</v>
      </c>
    </row>
    <row r="159" spans="1:30" s="10" customFormat="1" ht="30" customHeight="1" x14ac:dyDescent="0.25">
      <c r="A159" s="30" t="s">
        <v>31</v>
      </c>
      <c r="B159" s="8">
        <v>14</v>
      </c>
      <c r="C159" s="9" t="s">
        <v>123</v>
      </c>
      <c r="D159" s="23" t="s">
        <v>222</v>
      </c>
      <c r="E159" s="24">
        <f t="shared" si="187"/>
        <v>2</v>
      </c>
      <c r="F159" s="22">
        <v>835</v>
      </c>
      <c r="G159" s="22">
        <v>8935</v>
      </c>
      <c r="H159" s="22">
        <v>2954</v>
      </c>
      <c r="I159" s="22">
        <v>1210</v>
      </c>
      <c r="J159" s="22">
        <v>4771</v>
      </c>
      <c r="K159" s="22"/>
      <c r="L159" s="22">
        <v>835</v>
      </c>
      <c r="M159" s="17">
        <v>8935</v>
      </c>
      <c r="N159" s="24">
        <f t="shared" si="188"/>
        <v>1</v>
      </c>
      <c r="O159" s="24">
        <f t="shared" si="189"/>
        <v>1</v>
      </c>
      <c r="P159" s="24">
        <f t="shared" si="190"/>
        <v>1</v>
      </c>
      <c r="Q159" s="20">
        <v>354</v>
      </c>
      <c r="R159" s="20">
        <v>7</v>
      </c>
      <c r="S159" s="20">
        <v>354</v>
      </c>
      <c r="T159" s="20">
        <v>7</v>
      </c>
      <c r="U159" s="24">
        <f t="shared" si="191"/>
        <v>1</v>
      </c>
      <c r="V159" s="24">
        <f t="shared" si="192"/>
        <v>1</v>
      </c>
      <c r="W159" s="20">
        <v>78.400000000000006</v>
      </c>
      <c r="X159" s="20">
        <v>837</v>
      </c>
      <c r="Y159" s="20">
        <v>78.400000000000006</v>
      </c>
      <c r="Z159" s="18">
        <v>837</v>
      </c>
      <c r="AA159" s="24">
        <f t="shared" si="193"/>
        <v>1</v>
      </c>
      <c r="AB159" s="24">
        <f t="shared" si="194"/>
        <v>1</v>
      </c>
      <c r="AC159" s="24">
        <f t="shared" si="195"/>
        <v>9</v>
      </c>
      <c r="AD159" s="24">
        <f t="shared" si="196"/>
        <v>100</v>
      </c>
    </row>
    <row r="160" spans="1:30" s="10" customFormat="1" ht="30" customHeight="1" x14ac:dyDescent="0.25">
      <c r="A160" s="7" t="s">
        <v>31</v>
      </c>
      <c r="B160" s="8">
        <v>15</v>
      </c>
      <c r="C160" s="9" t="s">
        <v>124</v>
      </c>
      <c r="D160" s="23" t="s">
        <v>222</v>
      </c>
      <c r="E160" s="24">
        <f t="shared" si="187"/>
        <v>2</v>
      </c>
      <c r="F160" s="22">
        <v>1382</v>
      </c>
      <c r="G160" s="22">
        <v>6782</v>
      </c>
      <c r="H160" s="22">
        <v>2596</v>
      </c>
      <c r="I160" s="22">
        <v>674</v>
      </c>
      <c r="J160" s="22">
        <v>2772</v>
      </c>
      <c r="K160" s="22">
        <v>740</v>
      </c>
      <c r="L160" s="22">
        <v>1382</v>
      </c>
      <c r="M160" s="17">
        <v>6782</v>
      </c>
      <c r="N160" s="24">
        <f t="shared" si="188"/>
        <v>1</v>
      </c>
      <c r="O160" s="24">
        <f t="shared" si="189"/>
        <v>1</v>
      </c>
      <c r="P160" s="24">
        <f t="shared" si="190"/>
        <v>1</v>
      </c>
      <c r="Q160" s="22">
        <v>180</v>
      </c>
      <c r="R160" s="20">
        <v>7</v>
      </c>
      <c r="S160" s="20">
        <v>180</v>
      </c>
      <c r="T160" s="20">
        <v>7</v>
      </c>
      <c r="U160" s="24">
        <f t="shared" si="191"/>
        <v>1</v>
      </c>
      <c r="V160" s="24">
        <f t="shared" si="192"/>
        <v>1</v>
      </c>
      <c r="W160" s="22">
        <v>79.3</v>
      </c>
      <c r="X160" s="20">
        <v>1382</v>
      </c>
      <c r="Y160" s="20">
        <v>79.3</v>
      </c>
      <c r="Z160" s="18">
        <v>1382</v>
      </c>
      <c r="AA160" s="24">
        <f t="shared" si="193"/>
        <v>1</v>
      </c>
      <c r="AB160" s="24">
        <f t="shared" si="194"/>
        <v>1</v>
      </c>
      <c r="AC160" s="24">
        <f t="shared" si="195"/>
        <v>9</v>
      </c>
      <c r="AD160" s="24">
        <f t="shared" si="196"/>
        <v>100</v>
      </c>
    </row>
    <row r="161" spans="1:30" s="10" customFormat="1" ht="30" customHeight="1" x14ac:dyDescent="0.25">
      <c r="A161" s="30" t="s">
        <v>31</v>
      </c>
      <c r="B161" s="8">
        <v>16</v>
      </c>
      <c r="C161" s="9" t="s">
        <v>125</v>
      </c>
      <c r="D161" s="23" t="s">
        <v>222</v>
      </c>
      <c r="E161" s="24">
        <f t="shared" si="187"/>
        <v>2</v>
      </c>
      <c r="F161" s="22">
        <v>1290</v>
      </c>
      <c r="G161" s="22">
        <v>5896</v>
      </c>
      <c r="H161" s="22">
        <v>2471</v>
      </c>
      <c r="I161" s="22">
        <v>764</v>
      </c>
      <c r="J161" s="22">
        <v>2661</v>
      </c>
      <c r="K161" s="22"/>
      <c r="L161" s="22">
        <v>1290</v>
      </c>
      <c r="M161" s="17">
        <v>5896</v>
      </c>
      <c r="N161" s="24">
        <f t="shared" si="188"/>
        <v>1</v>
      </c>
      <c r="O161" s="24">
        <f t="shared" si="189"/>
        <v>1</v>
      </c>
      <c r="P161" s="24">
        <f t="shared" si="190"/>
        <v>1</v>
      </c>
      <c r="Q161" s="22">
        <v>221</v>
      </c>
      <c r="R161" s="20">
        <v>7</v>
      </c>
      <c r="S161" s="20">
        <v>221</v>
      </c>
      <c r="T161" s="20">
        <v>7</v>
      </c>
      <c r="U161" s="24">
        <f t="shared" si="191"/>
        <v>1</v>
      </c>
      <c r="V161" s="24">
        <f t="shared" si="192"/>
        <v>1</v>
      </c>
      <c r="W161" s="20">
        <v>92.7</v>
      </c>
      <c r="X161" s="20">
        <v>1340</v>
      </c>
      <c r="Y161" s="20">
        <v>92.7</v>
      </c>
      <c r="Z161" s="18">
        <v>1340</v>
      </c>
      <c r="AA161" s="24">
        <f t="shared" si="193"/>
        <v>1</v>
      </c>
      <c r="AB161" s="24">
        <f t="shared" si="194"/>
        <v>1</v>
      </c>
      <c r="AC161" s="24">
        <f t="shared" si="195"/>
        <v>9</v>
      </c>
      <c r="AD161" s="24">
        <f t="shared" si="196"/>
        <v>100</v>
      </c>
    </row>
    <row r="162" spans="1:30" s="10" customFormat="1" ht="30" customHeight="1" x14ac:dyDescent="0.25">
      <c r="A162" s="30" t="s">
        <v>31</v>
      </c>
      <c r="B162" s="8">
        <v>17</v>
      </c>
      <c r="C162" s="9" t="s">
        <v>126</v>
      </c>
      <c r="D162" s="23" t="s">
        <v>222</v>
      </c>
      <c r="E162" s="24">
        <f t="shared" si="187"/>
        <v>2</v>
      </c>
      <c r="F162" s="22">
        <v>822</v>
      </c>
      <c r="G162" s="22">
        <v>3657</v>
      </c>
      <c r="H162" s="22">
        <v>2511</v>
      </c>
      <c r="I162" s="22">
        <v>77</v>
      </c>
      <c r="J162" s="22">
        <v>178</v>
      </c>
      <c r="K162" s="22">
        <v>891</v>
      </c>
      <c r="L162" s="20">
        <v>822</v>
      </c>
      <c r="M162" s="17">
        <v>3657</v>
      </c>
      <c r="N162" s="24">
        <f t="shared" si="188"/>
        <v>1</v>
      </c>
      <c r="O162" s="24">
        <f t="shared" si="189"/>
        <v>1</v>
      </c>
      <c r="P162" s="24">
        <f t="shared" si="190"/>
        <v>1</v>
      </c>
      <c r="Q162" s="22">
        <v>160</v>
      </c>
      <c r="R162" s="20">
        <v>7</v>
      </c>
      <c r="S162" s="20">
        <v>160</v>
      </c>
      <c r="T162" s="20">
        <v>7</v>
      </c>
      <c r="U162" s="24">
        <f t="shared" si="191"/>
        <v>1</v>
      </c>
      <c r="V162" s="24">
        <f t="shared" si="192"/>
        <v>1</v>
      </c>
      <c r="W162" s="22">
        <v>80.7</v>
      </c>
      <c r="X162" s="20">
        <v>1021</v>
      </c>
      <c r="Y162" s="20">
        <v>80.7</v>
      </c>
      <c r="Z162" s="18">
        <v>1025</v>
      </c>
      <c r="AA162" s="24">
        <f t="shared" si="193"/>
        <v>1</v>
      </c>
      <c r="AB162" s="24">
        <f t="shared" si="194"/>
        <v>0</v>
      </c>
      <c r="AC162" s="24">
        <f t="shared" si="195"/>
        <v>8</v>
      </c>
      <c r="AD162" s="24">
        <f t="shared" si="196"/>
        <v>88.888888888888886</v>
      </c>
    </row>
    <row r="163" spans="1:30" s="10" customFormat="1" ht="30" customHeight="1" x14ac:dyDescent="0.25">
      <c r="A163" s="7" t="s">
        <v>31</v>
      </c>
      <c r="B163" s="8">
        <v>18</v>
      </c>
      <c r="C163" s="9" t="s">
        <v>127</v>
      </c>
      <c r="D163" s="23" t="s">
        <v>222</v>
      </c>
      <c r="E163" s="24">
        <f t="shared" si="187"/>
        <v>2</v>
      </c>
      <c r="F163" s="22">
        <v>1626</v>
      </c>
      <c r="G163" s="22">
        <v>13144</v>
      </c>
      <c r="H163" s="22">
        <v>4882</v>
      </c>
      <c r="I163" s="22">
        <v>810</v>
      </c>
      <c r="J163" s="22">
        <v>122</v>
      </c>
      <c r="K163" s="22">
        <v>7330</v>
      </c>
      <c r="L163" s="22">
        <v>1626</v>
      </c>
      <c r="M163" s="17">
        <v>13144</v>
      </c>
      <c r="N163" s="24">
        <f t="shared" si="188"/>
        <v>1</v>
      </c>
      <c r="O163" s="24">
        <f t="shared" si="189"/>
        <v>1</v>
      </c>
      <c r="P163" s="24">
        <f t="shared" si="190"/>
        <v>1</v>
      </c>
      <c r="Q163" s="22">
        <v>331</v>
      </c>
      <c r="R163" s="20">
        <v>7</v>
      </c>
      <c r="S163" s="20">
        <v>331</v>
      </c>
      <c r="T163" s="20">
        <v>7</v>
      </c>
      <c r="U163" s="24">
        <f t="shared" si="191"/>
        <v>1</v>
      </c>
      <c r="V163" s="24">
        <f t="shared" si="192"/>
        <v>1</v>
      </c>
      <c r="W163" s="22">
        <v>128.5</v>
      </c>
      <c r="X163" s="20">
        <v>1835</v>
      </c>
      <c r="Y163" s="20">
        <v>128.5</v>
      </c>
      <c r="Z163" s="18">
        <v>1840</v>
      </c>
      <c r="AA163" s="24">
        <f t="shared" si="193"/>
        <v>1</v>
      </c>
      <c r="AB163" s="24">
        <f t="shared" si="194"/>
        <v>0</v>
      </c>
      <c r="AC163" s="24">
        <f t="shared" si="195"/>
        <v>8</v>
      </c>
      <c r="AD163" s="24">
        <f t="shared" si="196"/>
        <v>88.888888888888886</v>
      </c>
    </row>
    <row r="164" spans="1:30" s="10" customFormat="1" ht="30" customHeight="1" x14ac:dyDescent="0.25">
      <c r="A164" s="30" t="s">
        <v>31</v>
      </c>
      <c r="B164" s="8">
        <v>19</v>
      </c>
      <c r="C164" s="9" t="s">
        <v>128</v>
      </c>
      <c r="D164" s="23" t="s">
        <v>222</v>
      </c>
      <c r="E164" s="24">
        <f t="shared" si="187"/>
        <v>2</v>
      </c>
      <c r="F164" s="22">
        <v>1320</v>
      </c>
      <c r="G164" s="22">
        <v>6958</v>
      </c>
      <c r="H164" s="22">
        <v>2651</v>
      </c>
      <c r="I164" s="22">
        <v>1443</v>
      </c>
      <c r="J164" s="22">
        <v>1918</v>
      </c>
      <c r="K164" s="22">
        <v>946</v>
      </c>
      <c r="L164" s="22">
        <v>1279</v>
      </c>
      <c r="M164" s="17">
        <v>6958</v>
      </c>
      <c r="N164" s="24">
        <f t="shared" si="188"/>
        <v>1</v>
      </c>
      <c r="O164" s="24">
        <f t="shared" si="189"/>
        <v>1</v>
      </c>
      <c r="P164" s="24">
        <f t="shared" si="190"/>
        <v>0</v>
      </c>
      <c r="Q164" s="20">
        <v>248</v>
      </c>
      <c r="R164" s="20"/>
      <c r="S164" s="20">
        <v>275</v>
      </c>
      <c r="T164" s="20">
        <v>7</v>
      </c>
      <c r="U164" s="24">
        <f t="shared" si="191"/>
        <v>0</v>
      </c>
      <c r="V164" s="24">
        <f t="shared" si="192"/>
        <v>0</v>
      </c>
      <c r="W164" s="20">
        <v>112</v>
      </c>
      <c r="X164" s="20">
        <v>1568</v>
      </c>
      <c r="Y164" s="20">
        <v>108.9</v>
      </c>
      <c r="Z164" s="18">
        <v>1550</v>
      </c>
      <c r="AA164" s="24">
        <f t="shared" si="193"/>
        <v>0</v>
      </c>
      <c r="AB164" s="24">
        <f t="shared" si="194"/>
        <v>0</v>
      </c>
      <c r="AC164" s="24">
        <f t="shared" si="195"/>
        <v>4</v>
      </c>
      <c r="AD164" s="24">
        <f t="shared" si="196"/>
        <v>44.444444444444443</v>
      </c>
    </row>
    <row r="165" spans="1:30" s="10" customFormat="1" ht="30" customHeight="1" x14ac:dyDescent="0.25">
      <c r="A165" s="7" t="s">
        <v>31</v>
      </c>
      <c r="B165" s="8">
        <v>20</v>
      </c>
      <c r="C165" s="9" t="s">
        <v>129</v>
      </c>
      <c r="D165" s="23" t="s">
        <v>222</v>
      </c>
      <c r="E165" s="24">
        <f t="shared" si="187"/>
        <v>2</v>
      </c>
      <c r="F165" s="22">
        <v>264</v>
      </c>
      <c r="G165" s="22">
        <v>2644</v>
      </c>
      <c r="H165" s="22">
        <v>1044</v>
      </c>
      <c r="I165" s="22">
        <v>218</v>
      </c>
      <c r="J165" s="22"/>
      <c r="K165" s="22">
        <v>1382</v>
      </c>
      <c r="L165" s="22">
        <v>264</v>
      </c>
      <c r="M165" s="17">
        <v>2644</v>
      </c>
      <c r="N165" s="24">
        <f t="shared" si="188"/>
        <v>1</v>
      </c>
      <c r="O165" s="24">
        <f t="shared" si="189"/>
        <v>1</v>
      </c>
      <c r="P165" s="24">
        <f t="shared" si="190"/>
        <v>1</v>
      </c>
      <c r="Q165" s="22">
        <v>99</v>
      </c>
      <c r="R165" s="20">
        <v>7</v>
      </c>
      <c r="S165" s="20">
        <v>99</v>
      </c>
      <c r="T165" s="20">
        <v>7</v>
      </c>
      <c r="U165" s="24">
        <f t="shared" si="191"/>
        <v>1</v>
      </c>
      <c r="V165" s="24">
        <f t="shared" si="192"/>
        <v>1</v>
      </c>
      <c r="W165" s="22">
        <v>38.9</v>
      </c>
      <c r="X165" s="20">
        <v>379</v>
      </c>
      <c r="Y165" s="20">
        <v>38.9</v>
      </c>
      <c r="Z165" s="18">
        <v>379</v>
      </c>
      <c r="AA165" s="24">
        <f t="shared" si="193"/>
        <v>1</v>
      </c>
      <c r="AB165" s="24">
        <f t="shared" si="194"/>
        <v>1</v>
      </c>
      <c r="AC165" s="24">
        <f t="shared" si="195"/>
        <v>9</v>
      </c>
      <c r="AD165" s="24">
        <f t="shared" si="196"/>
        <v>100</v>
      </c>
    </row>
    <row r="166" spans="1:30" s="10" customFormat="1" ht="30" customHeight="1" x14ac:dyDescent="0.25">
      <c r="A166" s="30" t="s">
        <v>31</v>
      </c>
      <c r="B166" s="8">
        <v>21</v>
      </c>
      <c r="C166" s="9" t="s">
        <v>130</v>
      </c>
      <c r="D166" s="23" t="s">
        <v>222</v>
      </c>
      <c r="E166" s="24">
        <f t="shared" si="187"/>
        <v>2</v>
      </c>
      <c r="F166" s="22">
        <v>969</v>
      </c>
      <c r="G166" s="22">
        <v>3815</v>
      </c>
      <c r="H166" s="22">
        <v>1300</v>
      </c>
      <c r="I166" s="22">
        <v>207</v>
      </c>
      <c r="J166" s="22">
        <v>408</v>
      </c>
      <c r="K166" s="22">
        <v>1900</v>
      </c>
      <c r="L166" s="22">
        <v>969</v>
      </c>
      <c r="M166" s="17">
        <v>3815</v>
      </c>
      <c r="N166" s="24">
        <f t="shared" si="188"/>
        <v>1</v>
      </c>
      <c r="O166" s="24">
        <f t="shared" si="189"/>
        <v>1</v>
      </c>
      <c r="P166" s="24">
        <f t="shared" si="190"/>
        <v>1</v>
      </c>
      <c r="Q166" s="22">
        <v>116</v>
      </c>
      <c r="R166" s="20">
        <v>7</v>
      </c>
      <c r="S166" s="20">
        <v>116</v>
      </c>
      <c r="T166" s="20">
        <v>7</v>
      </c>
      <c r="U166" s="24">
        <f t="shared" si="191"/>
        <v>1</v>
      </c>
      <c r="V166" s="24">
        <f t="shared" si="192"/>
        <v>1</v>
      </c>
      <c r="W166" s="22">
        <v>72.7</v>
      </c>
      <c r="X166" s="20">
        <v>1001</v>
      </c>
      <c r="Y166" s="20">
        <v>72.7</v>
      </c>
      <c r="Z166" s="18">
        <v>1001</v>
      </c>
      <c r="AA166" s="24">
        <f t="shared" si="193"/>
        <v>1</v>
      </c>
      <c r="AB166" s="24">
        <f t="shared" si="194"/>
        <v>1</v>
      </c>
      <c r="AC166" s="24">
        <f t="shared" si="195"/>
        <v>9</v>
      </c>
      <c r="AD166" s="24">
        <f t="shared" si="196"/>
        <v>100</v>
      </c>
    </row>
    <row r="167" spans="1:30" s="10" customFormat="1" ht="30" customHeight="1" x14ac:dyDescent="0.25">
      <c r="A167" s="30" t="s">
        <v>31</v>
      </c>
      <c r="B167" s="8">
        <v>22</v>
      </c>
      <c r="C167" s="9" t="s">
        <v>131</v>
      </c>
      <c r="D167" s="23" t="s">
        <v>222</v>
      </c>
      <c r="E167" s="24">
        <f t="shared" si="187"/>
        <v>2</v>
      </c>
      <c r="F167" s="22">
        <v>1928</v>
      </c>
      <c r="G167" s="22">
        <v>13386</v>
      </c>
      <c r="H167" s="22">
        <v>3477</v>
      </c>
      <c r="I167" s="22">
        <v>969</v>
      </c>
      <c r="J167" s="22">
        <v>66</v>
      </c>
      <c r="K167" s="22">
        <v>8874</v>
      </c>
      <c r="L167" s="20">
        <v>1928</v>
      </c>
      <c r="M167" s="17">
        <v>13386</v>
      </c>
      <c r="N167" s="24">
        <f t="shared" si="188"/>
        <v>1</v>
      </c>
      <c r="O167" s="24">
        <f t="shared" si="189"/>
        <v>1</v>
      </c>
      <c r="P167" s="24">
        <f t="shared" si="190"/>
        <v>1</v>
      </c>
      <c r="Q167" s="20">
        <v>290</v>
      </c>
      <c r="R167" s="20">
        <v>7</v>
      </c>
      <c r="S167" s="20">
        <v>290</v>
      </c>
      <c r="T167" s="20">
        <v>7</v>
      </c>
      <c r="U167" s="24">
        <f t="shared" si="191"/>
        <v>1</v>
      </c>
      <c r="V167" s="24">
        <f t="shared" si="192"/>
        <v>1</v>
      </c>
      <c r="W167" s="20">
        <v>134.6</v>
      </c>
      <c r="X167" s="20">
        <v>2029</v>
      </c>
      <c r="Y167" s="20">
        <v>134.6</v>
      </c>
      <c r="Z167" s="18">
        <v>2029</v>
      </c>
      <c r="AA167" s="24">
        <f t="shared" si="193"/>
        <v>1</v>
      </c>
      <c r="AB167" s="24">
        <f t="shared" si="194"/>
        <v>1</v>
      </c>
      <c r="AC167" s="24">
        <f t="shared" si="195"/>
        <v>9</v>
      </c>
      <c r="AD167" s="24">
        <f t="shared" si="196"/>
        <v>100</v>
      </c>
    </row>
    <row r="168" spans="1:30" s="10" customFormat="1" ht="30" customHeight="1" x14ac:dyDescent="0.25">
      <c r="A168" s="7" t="s">
        <v>31</v>
      </c>
      <c r="B168" s="8">
        <v>23</v>
      </c>
      <c r="C168" s="9" t="s">
        <v>132</v>
      </c>
      <c r="D168" s="23" t="s">
        <v>222</v>
      </c>
      <c r="E168" s="24">
        <f t="shared" si="187"/>
        <v>2</v>
      </c>
      <c r="F168" s="22">
        <v>705</v>
      </c>
      <c r="G168" s="22">
        <v>2531</v>
      </c>
      <c r="H168" s="22">
        <v>962</v>
      </c>
      <c r="I168" s="22">
        <v>157</v>
      </c>
      <c r="J168" s="22">
        <v>1412</v>
      </c>
      <c r="K168" s="22"/>
      <c r="L168" s="22">
        <v>705</v>
      </c>
      <c r="M168" s="17">
        <v>2531</v>
      </c>
      <c r="N168" s="24">
        <f t="shared" si="188"/>
        <v>1</v>
      </c>
      <c r="O168" s="24">
        <f t="shared" si="189"/>
        <v>1</v>
      </c>
      <c r="P168" s="24">
        <f t="shared" si="190"/>
        <v>1</v>
      </c>
      <c r="Q168" s="22">
        <v>160</v>
      </c>
      <c r="R168" s="20">
        <v>7</v>
      </c>
      <c r="S168" s="20">
        <v>160</v>
      </c>
      <c r="T168" s="20">
        <v>7</v>
      </c>
      <c r="U168" s="24">
        <f t="shared" si="191"/>
        <v>1</v>
      </c>
      <c r="V168" s="24">
        <f t="shared" si="192"/>
        <v>1</v>
      </c>
      <c r="W168" s="22">
        <v>57.4</v>
      </c>
      <c r="X168" s="20">
        <v>705</v>
      </c>
      <c r="Y168" s="20">
        <v>57.4</v>
      </c>
      <c r="Z168" s="18">
        <v>705</v>
      </c>
      <c r="AA168" s="24">
        <f t="shared" si="193"/>
        <v>1</v>
      </c>
      <c r="AB168" s="24">
        <f t="shared" si="194"/>
        <v>1</v>
      </c>
      <c r="AC168" s="24">
        <f t="shared" si="195"/>
        <v>9</v>
      </c>
      <c r="AD168" s="24">
        <f t="shared" si="196"/>
        <v>100</v>
      </c>
    </row>
    <row r="169" spans="1:30" s="10" customFormat="1" ht="30" customHeight="1" x14ac:dyDescent="0.25">
      <c r="A169" s="30" t="s">
        <v>31</v>
      </c>
      <c r="B169" s="8">
        <v>24</v>
      </c>
      <c r="C169" s="9" t="s">
        <v>133</v>
      </c>
      <c r="D169" s="23" t="s">
        <v>222</v>
      </c>
      <c r="E169" s="24">
        <f t="shared" si="187"/>
        <v>2</v>
      </c>
      <c r="F169" s="22">
        <v>1575</v>
      </c>
      <c r="G169" s="22">
        <v>5145</v>
      </c>
      <c r="H169" s="22">
        <v>2556</v>
      </c>
      <c r="I169" s="22">
        <v>843</v>
      </c>
      <c r="J169" s="22">
        <v>437</v>
      </c>
      <c r="K169" s="22">
        <v>1309</v>
      </c>
      <c r="L169" s="22">
        <v>1575</v>
      </c>
      <c r="M169" s="17">
        <v>5145</v>
      </c>
      <c r="N169" s="24">
        <f t="shared" si="188"/>
        <v>1</v>
      </c>
      <c r="O169" s="24">
        <f t="shared" si="189"/>
        <v>1</v>
      </c>
      <c r="P169" s="24">
        <f t="shared" si="190"/>
        <v>1</v>
      </c>
      <c r="Q169" s="22">
        <v>242</v>
      </c>
      <c r="R169" s="20">
        <v>7</v>
      </c>
      <c r="S169" s="20">
        <v>242</v>
      </c>
      <c r="T169" s="20">
        <v>7</v>
      </c>
      <c r="U169" s="24">
        <f t="shared" si="191"/>
        <v>1</v>
      </c>
      <c r="V169" s="24">
        <f t="shared" si="192"/>
        <v>1</v>
      </c>
      <c r="W169" s="22">
        <v>112.4</v>
      </c>
      <c r="X169" s="20">
        <v>1575</v>
      </c>
      <c r="Y169" s="20">
        <v>112.4</v>
      </c>
      <c r="Z169" s="18">
        <v>1575</v>
      </c>
      <c r="AA169" s="24">
        <f t="shared" si="193"/>
        <v>1</v>
      </c>
      <c r="AB169" s="24">
        <f t="shared" si="194"/>
        <v>1</v>
      </c>
      <c r="AC169" s="24">
        <f t="shared" si="195"/>
        <v>9</v>
      </c>
      <c r="AD169" s="24">
        <f t="shared" si="196"/>
        <v>100</v>
      </c>
    </row>
    <row r="170" spans="1:30" s="10" customFormat="1" ht="30" customHeight="1" x14ac:dyDescent="0.25">
      <c r="A170" s="7" t="s">
        <v>31</v>
      </c>
      <c r="B170" s="8">
        <v>25</v>
      </c>
      <c r="C170" s="9" t="s">
        <v>134</v>
      </c>
      <c r="D170" s="23" t="s">
        <v>222</v>
      </c>
      <c r="E170" s="24">
        <f t="shared" si="187"/>
        <v>2</v>
      </c>
      <c r="F170" s="22">
        <v>659</v>
      </c>
      <c r="G170" s="22">
        <v>3600</v>
      </c>
      <c r="H170" s="22">
        <v>1961</v>
      </c>
      <c r="I170" s="22">
        <v>1193</v>
      </c>
      <c r="J170" s="22">
        <v>44</v>
      </c>
      <c r="K170" s="22">
        <v>402</v>
      </c>
      <c r="L170" s="22">
        <v>659</v>
      </c>
      <c r="M170" s="17">
        <v>3600</v>
      </c>
      <c r="N170" s="24">
        <f t="shared" si="188"/>
        <v>1</v>
      </c>
      <c r="O170" s="24">
        <f t="shared" si="189"/>
        <v>1</v>
      </c>
      <c r="P170" s="24">
        <f t="shared" si="190"/>
        <v>1</v>
      </c>
      <c r="Q170" s="22">
        <v>267</v>
      </c>
      <c r="R170" s="20">
        <v>7</v>
      </c>
      <c r="S170" s="20">
        <v>267</v>
      </c>
      <c r="T170" s="20">
        <v>7</v>
      </c>
      <c r="U170" s="24">
        <f t="shared" si="191"/>
        <v>1</v>
      </c>
      <c r="V170" s="24">
        <f t="shared" si="192"/>
        <v>1</v>
      </c>
      <c r="W170" s="22">
        <v>73.8</v>
      </c>
      <c r="X170" s="20">
        <v>762</v>
      </c>
      <c r="Y170" s="20">
        <v>73.8</v>
      </c>
      <c r="Z170" s="18">
        <v>763</v>
      </c>
      <c r="AA170" s="24">
        <f t="shared" si="193"/>
        <v>1</v>
      </c>
      <c r="AB170" s="24">
        <f t="shared" si="194"/>
        <v>0</v>
      </c>
      <c r="AC170" s="24">
        <f t="shared" si="195"/>
        <v>8</v>
      </c>
      <c r="AD170" s="24">
        <f t="shared" si="196"/>
        <v>88.888888888888886</v>
      </c>
    </row>
    <row r="171" spans="1:30" s="10" customFormat="1" ht="30" customHeight="1" x14ac:dyDescent="0.25">
      <c r="A171" s="7" t="s">
        <v>31</v>
      </c>
      <c r="B171" s="8">
        <v>26</v>
      </c>
      <c r="C171" s="9" t="s">
        <v>135</v>
      </c>
      <c r="D171" s="23" t="s">
        <v>222</v>
      </c>
      <c r="E171" s="24">
        <f t="shared" si="187"/>
        <v>2</v>
      </c>
      <c r="F171" s="22">
        <v>385</v>
      </c>
      <c r="G171" s="22">
        <v>1893</v>
      </c>
      <c r="H171" s="22">
        <v>1249</v>
      </c>
      <c r="I171" s="22">
        <v>606</v>
      </c>
      <c r="J171" s="22">
        <v>38</v>
      </c>
      <c r="K171" s="22"/>
      <c r="L171" s="22">
        <v>385</v>
      </c>
      <c r="M171" s="17">
        <v>1893</v>
      </c>
      <c r="N171" s="24">
        <f t="shared" si="188"/>
        <v>1</v>
      </c>
      <c r="O171" s="24">
        <f t="shared" si="189"/>
        <v>1</v>
      </c>
      <c r="P171" s="24">
        <f t="shared" si="190"/>
        <v>1</v>
      </c>
      <c r="Q171" s="22">
        <v>112</v>
      </c>
      <c r="R171" s="20">
        <v>7</v>
      </c>
      <c r="S171" s="20">
        <v>112</v>
      </c>
      <c r="T171" s="20">
        <v>7</v>
      </c>
      <c r="U171" s="24">
        <f t="shared" si="191"/>
        <v>1</v>
      </c>
      <c r="V171" s="24">
        <f t="shared" si="192"/>
        <v>1</v>
      </c>
      <c r="W171" s="22">
        <v>46.2</v>
      </c>
      <c r="X171" s="20">
        <v>433</v>
      </c>
      <c r="Y171" s="20">
        <v>46.2</v>
      </c>
      <c r="Z171" s="18">
        <v>433</v>
      </c>
      <c r="AA171" s="24">
        <f t="shared" si="193"/>
        <v>1</v>
      </c>
      <c r="AB171" s="24">
        <f t="shared" si="194"/>
        <v>1</v>
      </c>
      <c r="AC171" s="24">
        <f t="shared" si="195"/>
        <v>9</v>
      </c>
      <c r="AD171" s="24">
        <f t="shared" si="196"/>
        <v>100</v>
      </c>
    </row>
    <row r="172" spans="1:30" s="10" customFormat="1" ht="30" customHeight="1" x14ac:dyDescent="0.25">
      <c r="A172" s="30" t="s">
        <v>31</v>
      </c>
      <c r="B172" s="8">
        <v>27</v>
      </c>
      <c r="C172" s="9" t="s">
        <v>136</v>
      </c>
      <c r="D172" s="23" t="s">
        <v>222</v>
      </c>
      <c r="E172" s="24">
        <f t="shared" si="187"/>
        <v>2</v>
      </c>
      <c r="F172" s="22">
        <v>1292</v>
      </c>
      <c r="G172" s="22">
        <v>14672</v>
      </c>
      <c r="H172" s="22">
        <v>3528</v>
      </c>
      <c r="I172" s="22">
        <v>1004</v>
      </c>
      <c r="J172" s="22">
        <v>10140</v>
      </c>
      <c r="K172" s="22"/>
      <c r="L172" s="22">
        <v>1292</v>
      </c>
      <c r="M172" s="17">
        <v>14672</v>
      </c>
      <c r="N172" s="24">
        <f t="shared" si="188"/>
        <v>1</v>
      </c>
      <c r="O172" s="24">
        <f t="shared" si="189"/>
        <v>1</v>
      </c>
      <c r="P172" s="24">
        <f t="shared" si="190"/>
        <v>1</v>
      </c>
      <c r="Q172" s="22">
        <v>462</v>
      </c>
      <c r="R172" s="20">
        <v>7</v>
      </c>
      <c r="S172" s="20">
        <v>462</v>
      </c>
      <c r="T172" s="20">
        <v>7</v>
      </c>
      <c r="U172" s="24">
        <f t="shared" si="191"/>
        <v>1</v>
      </c>
      <c r="V172" s="24">
        <f t="shared" si="192"/>
        <v>1</v>
      </c>
      <c r="W172" s="22">
        <v>122.2</v>
      </c>
      <c r="X172" s="22">
        <v>1379</v>
      </c>
      <c r="Y172" s="22">
        <v>122.2</v>
      </c>
      <c r="Z172" s="32">
        <v>1379</v>
      </c>
      <c r="AA172" s="24">
        <f t="shared" si="193"/>
        <v>1</v>
      </c>
      <c r="AB172" s="24">
        <f t="shared" si="194"/>
        <v>1</v>
      </c>
      <c r="AC172" s="24">
        <f t="shared" si="195"/>
        <v>9</v>
      </c>
      <c r="AD172" s="24">
        <f t="shared" si="196"/>
        <v>100</v>
      </c>
    </row>
    <row r="173" spans="1:30" s="10" customFormat="1" ht="30" customHeight="1" x14ac:dyDescent="0.25">
      <c r="A173" s="30" t="s">
        <v>31</v>
      </c>
      <c r="B173" s="8">
        <v>28</v>
      </c>
      <c r="C173" s="9" t="s">
        <v>137</v>
      </c>
      <c r="D173" s="23" t="s">
        <v>222</v>
      </c>
      <c r="E173" s="24">
        <f t="shared" si="187"/>
        <v>2</v>
      </c>
      <c r="F173" s="20">
        <v>1198</v>
      </c>
      <c r="G173" s="20">
        <v>8419</v>
      </c>
      <c r="H173" s="20">
        <v>2213</v>
      </c>
      <c r="I173" s="20">
        <v>376</v>
      </c>
      <c r="J173" s="20">
        <v>915</v>
      </c>
      <c r="K173" s="20">
        <v>4915</v>
      </c>
      <c r="L173" s="20">
        <v>1198</v>
      </c>
      <c r="M173" s="17">
        <v>8419</v>
      </c>
      <c r="N173" s="24">
        <f t="shared" si="188"/>
        <v>1</v>
      </c>
      <c r="O173" s="24">
        <f t="shared" si="189"/>
        <v>1</v>
      </c>
      <c r="P173" s="24">
        <f t="shared" si="190"/>
        <v>1</v>
      </c>
      <c r="Q173" s="20">
        <v>244</v>
      </c>
      <c r="R173" s="20">
        <v>8</v>
      </c>
      <c r="S173" s="20">
        <v>244</v>
      </c>
      <c r="T173" s="20">
        <v>8</v>
      </c>
      <c r="U173" s="24">
        <f t="shared" si="191"/>
        <v>1</v>
      </c>
      <c r="V173" s="24">
        <f t="shared" si="192"/>
        <v>1</v>
      </c>
      <c r="W173" s="20">
        <v>103.3</v>
      </c>
      <c r="X173" s="20">
        <v>1198</v>
      </c>
      <c r="Y173" s="20">
        <v>103.3</v>
      </c>
      <c r="Z173" s="18">
        <v>1198</v>
      </c>
      <c r="AA173" s="24">
        <f t="shared" si="193"/>
        <v>1</v>
      </c>
      <c r="AB173" s="24">
        <f t="shared" si="194"/>
        <v>1</v>
      </c>
      <c r="AC173" s="24">
        <f t="shared" si="195"/>
        <v>9</v>
      </c>
      <c r="AD173" s="24">
        <f t="shared" si="196"/>
        <v>100</v>
      </c>
    </row>
    <row r="174" spans="1:30" s="10" customFormat="1" ht="30" customHeight="1" x14ac:dyDescent="0.25">
      <c r="A174" s="7" t="s">
        <v>31</v>
      </c>
      <c r="B174" s="8">
        <v>29</v>
      </c>
      <c r="C174" s="9" t="s">
        <v>138</v>
      </c>
      <c r="D174" s="23" t="s">
        <v>222</v>
      </c>
      <c r="E174" s="24">
        <f t="shared" si="187"/>
        <v>2</v>
      </c>
      <c r="F174" s="22">
        <v>1098</v>
      </c>
      <c r="G174" s="22">
        <v>20330</v>
      </c>
      <c r="H174" s="22">
        <v>5520</v>
      </c>
      <c r="I174" s="22">
        <v>1363</v>
      </c>
      <c r="J174" s="22">
        <v>13447</v>
      </c>
      <c r="K174" s="22"/>
      <c r="L174" s="22">
        <v>1098</v>
      </c>
      <c r="M174" s="17">
        <v>20330</v>
      </c>
      <c r="N174" s="24">
        <f t="shared" si="188"/>
        <v>1</v>
      </c>
      <c r="O174" s="24">
        <f t="shared" si="189"/>
        <v>1</v>
      </c>
      <c r="P174" s="24">
        <f t="shared" si="190"/>
        <v>1</v>
      </c>
      <c r="Q174" s="22">
        <v>482</v>
      </c>
      <c r="R174" s="20">
        <v>7</v>
      </c>
      <c r="S174" s="20">
        <v>482</v>
      </c>
      <c r="T174" s="20">
        <v>7</v>
      </c>
      <c r="U174" s="24">
        <f t="shared" si="191"/>
        <v>1</v>
      </c>
      <c r="V174" s="24">
        <f t="shared" si="192"/>
        <v>1</v>
      </c>
      <c r="W174" s="22">
        <v>200.7</v>
      </c>
      <c r="X174" s="20">
        <v>1160</v>
      </c>
      <c r="Y174" s="20">
        <v>200.7</v>
      </c>
      <c r="Z174" s="18">
        <v>1160</v>
      </c>
      <c r="AA174" s="24">
        <f t="shared" si="193"/>
        <v>1</v>
      </c>
      <c r="AB174" s="24">
        <f t="shared" si="194"/>
        <v>1</v>
      </c>
      <c r="AC174" s="24">
        <f t="shared" si="195"/>
        <v>9</v>
      </c>
      <c r="AD174" s="24">
        <f t="shared" si="196"/>
        <v>100</v>
      </c>
    </row>
    <row r="175" spans="1:30" s="10" customFormat="1" ht="30" customHeight="1" x14ac:dyDescent="0.25">
      <c r="A175" s="30" t="s">
        <v>31</v>
      </c>
      <c r="B175" s="8">
        <v>30</v>
      </c>
      <c r="C175" s="9" t="s">
        <v>139</v>
      </c>
      <c r="D175" s="23" t="s">
        <v>222</v>
      </c>
      <c r="E175" s="24">
        <f t="shared" si="187"/>
        <v>2</v>
      </c>
      <c r="F175" s="22">
        <v>687</v>
      </c>
      <c r="G175" s="22">
        <v>4522</v>
      </c>
      <c r="H175" s="22">
        <v>2737</v>
      </c>
      <c r="I175" s="22">
        <v>484</v>
      </c>
      <c r="J175" s="22">
        <v>249</v>
      </c>
      <c r="K175" s="22">
        <v>1052</v>
      </c>
      <c r="L175" s="22">
        <v>687</v>
      </c>
      <c r="M175" s="17">
        <v>4522</v>
      </c>
      <c r="N175" s="24">
        <f t="shared" si="188"/>
        <v>1</v>
      </c>
      <c r="O175" s="24">
        <f t="shared" si="189"/>
        <v>1</v>
      </c>
      <c r="P175" s="24">
        <f t="shared" si="190"/>
        <v>1</v>
      </c>
      <c r="Q175" s="22">
        <v>288</v>
      </c>
      <c r="R175" s="20">
        <v>7</v>
      </c>
      <c r="S175" s="20">
        <v>288</v>
      </c>
      <c r="T175" s="20">
        <v>7</v>
      </c>
      <c r="U175" s="24">
        <f t="shared" si="191"/>
        <v>1</v>
      </c>
      <c r="V175" s="24">
        <f t="shared" si="192"/>
        <v>1</v>
      </c>
      <c r="W175" s="22">
        <v>88.4</v>
      </c>
      <c r="X175" s="20">
        <v>712</v>
      </c>
      <c r="Y175" s="20">
        <v>88.4</v>
      </c>
      <c r="Z175" s="18">
        <v>712</v>
      </c>
      <c r="AA175" s="24">
        <f t="shared" si="193"/>
        <v>1</v>
      </c>
      <c r="AB175" s="24">
        <f t="shared" si="194"/>
        <v>1</v>
      </c>
      <c r="AC175" s="24">
        <f t="shared" si="195"/>
        <v>9</v>
      </c>
      <c r="AD175" s="24">
        <f t="shared" si="196"/>
        <v>100</v>
      </c>
    </row>
    <row r="176" spans="1:30" s="10" customFormat="1" ht="30" customHeight="1" x14ac:dyDescent="0.25">
      <c r="A176" s="7" t="s">
        <v>31</v>
      </c>
      <c r="B176" s="8">
        <v>31</v>
      </c>
      <c r="C176" s="9" t="s">
        <v>140</v>
      </c>
      <c r="D176" s="23" t="s">
        <v>222</v>
      </c>
      <c r="E176" s="24">
        <f t="shared" si="187"/>
        <v>2</v>
      </c>
      <c r="F176" s="22">
        <v>402</v>
      </c>
      <c r="G176" s="22">
        <v>2460</v>
      </c>
      <c r="H176" s="22">
        <v>1313</v>
      </c>
      <c r="I176" s="22">
        <v>1115</v>
      </c>
      <c r="J176" s="22">
        <v>32</v>
      </c>
      <c r="K176" s="22"/>
      <c r="L176" s="22">
        <v>402</v>
      </c>
      <c r="M176" s="17">
        <v>2460</v>
      </c>
      <c r="N176" s="24">
        <f t="shared" si="188"/>
        <v>1</v>
      </c>
      <c r="O176" s="24">
        <f t="shared" si="189"/>
        <v>1</v>
      </c>
      <c r="P176" s="24">
        <f t="shared" si="190"/>
        <v>1</v>
      </c>
      <c r="Q176" s="22">
        <v>176</v>
      </c>
      <c r="R176" s="20">
        <v>7</v>
      </c>
      <c r="S176" s="20">
        <v>176</v>
      </c>
      <c r="T176" s="20">
        <v>7</v>
      </c>
      <c r="U176" s="24">
        <f t="shared" si="191"/>
        <v>1</v>
      </c>
      <c r="V176" s="24">
        <f t="shared" si="192"/>
        <v>1</v>
      </c>
      <c r="W176" s="22">
        <v>55.1</v>
      </c>
      <c r="X176" s="20">
        <v>419</v>
      </c>
      <c r="Y176" s="20">
        <v>55.1</v>
      </c>
      <c r="Z176" s="18">
        <v>419</v>
      </c>
      <c r="AA176" s="24">
        <f t="shared" si="193"/>
        <v>1</v>
      </c>
      <c r="AB176" s="24">
        <f t="shared" si="194"/>
        <v>1</v>
      </c>
      <c r="AC176" s="24">
        <f t="shared" si="195"/>
        <v>9</v>
      </c>
      <c r="AD176" s="24">
        <f t="shared" si="196"/>
        <v>100</v>
      </c>
    </row>
    <row r="177" spans="1:30" s="10" customFormat="1" ht="30" customHeight="1" x14ac:dyDescent="0.25">
      <c r="A177" s="30" t="s">
        <v>31</v>
      </c>
      <c r="B177" s="8">
        <v>32</v>
      </c>
      <c r="C177" s="9" t="s">
        <v>141</v>
      </c>
      <c r="D177" s="23" t="s">
        <v>222</v>
      </c>
      <c r="E177" s="24">
        <f t="shared" si="187"/>
        <v>2</v>
      </c>
      <c r="F177" s="20">
        <v>306</v>
      </c>
      <c r="G177" s="20">
        <v>14143</v>
      </c>
      <c r="H177" s="20">
        <v>9376</v>
      </c>
      <c r="I177" s="20">
        <v>3429</v>
      </c>
      <c r="J177" s="20">
        <v>1027</v>
      </c>
      <c r="K177" s="20">
        <v>311</v>
      </c>
      <c r="L177" s="17">
        <v>306</v>
      </c>
      <c r="M177" s="17">
        <v>14143</v>
      </c>
      <c r="N177" s="24">
        <f t="shared" si="188"/>
        <v>1</v>
      </c>
      <c r="O177" s="24">
        <f t="shared" si="189"/>
        <v>1</v>
      </c>
      <c r="P177" s="24">
        <f t="shared" si="190"/>
        <v>1</v>
      </c>
      <c r="Q177" s="22">
        <v>266</v>
      </c>
      <c r="R177" s="20">
        <v>7</v>
      </c>
      <c r="S177" s="20">
        <v>266</v>
      </c>
      <c r="T177" s="20">
        <v>7</v>
      </c>
      <c r="U177" s="24">
        <f t="shared" si="191"/>
        <v>1</v>
      </c>
      <c r="V177" s="24">
        <f t="shared" si="192"/>
        <v>1</v>
      </c>
      <c r="W177" s="20">
        <v>157.4</v>
      </c>
      <c r="X177" s="20">
        <v>306</v>
      </c>
      <c r="Y177" s="20">
        <v>157.4</v>
      </c>
      <c r="Z177" s="18">
        <v>306</v>
      </c>
      <c r="AA177" s="24">
        <f t="shared" si="193"/>
        <v>1</v>
      </c>
      <c r="AB177" s="24">
        <f t="shared" si="194"/>
        <v>1</v>
      </c>
      <c r="AC177" s="24">
        <f t="shared" si="195"/>
        <v>9</v>
      </c>
      <c r="AD177" s="24">
        <f t="shared" si="196"/>
        <v>100</v>
      </c>
    </row>
    <row r="178" spans="1:30" ht="16.5" customHeight="1" x14ac:dyDescent="0.25">
      <c r="A178" s="3" t="s">
        <v>31</v>
      </c>
      <c r="B178" s="4"/>
      <c r="C178" s="5" t="s">
        <v>40</v>
      </c>
      <c r="D178" s="21">
        <f>SUM(D146:D177)</f>
        <v>0</v>
      </c>
      <c r="E178" s="21">
        <f>AVERAGE(E146:E177)</f>
        <v>2</v>
      </c>
      <c r="F178" s="21">
        <f>SUM(F146:F177)</f>
        <v>26680</v>
      </c>
      <c r="G178" s="21">
        <f>SUM(G146:G177)</f>
        <v>188367</v>
      </c>
      <c r="H178" s="21">
        <f t="shared" ref="H178:K178" si="197">SUM(H146:H177)</f>
        <v>75648</v>
      </c>
      <c r="I178" s="21">
        <f t="shared" si="197"/>
        <v>24659</v>
      </c>
      <c r="J178" s="21">
        <f t="shared" si="197"/>
        <v>52061</v>
      </c>
      <c r="K178" s="21">
        <f t="shared" si="197"/>
        <v>35999</v>
      </c>
      <c r="L178" s="21">
        <f>SUM(L146:L177)</f>
        <v>26639</v>
      </c>
      <c r="M178" s="21">
        <f>SUM(M146:M177)</f>
        <v>188367</v>
      </c>
      <c r="N178" s="21">
        <f>AVERAGE(N146:N177)</f>
        <v>1</v>
      </c>
      <c r="O178" s="21">
        <f t="shared" ref="O178:P178" si="198">AVERAGE(O146:O177)</f>
        <v>1</v>
      </c>
      <c r="P178" s="21">
        <f t="shared" si="198"/>
        <v>0.96875</v>
      </c>
      <c r="Q178" s="21">
        <f>SUM(Q146:Q177)</f>
        <v>6462</v>
      </c>
      <c r="R178" s="21">
        <f t="shared" ref="R178:T178" si="199">SUM(R146:R177)</f>
        <v>215</v>
      </c>
      <c r="S178" s="21">
        <f t="shared" si="199"/>
        <v>6489</v>
      </c>
      <c r="T178" s="21">
        <f t="shared" si="199"/>
        <v>222</v>
      </c>
      <c r="U178" s="21">
        <f>AVERAGE(U146:U177)</f>
        <v>0.96875</v>
      </c>
      <c r="V178" s="21">
        <f>AVERAGE(V146:V177)</f>
        <v>0.96875</v>
      </c>
      <c r="W178" s="21">
        <f>SUM(W146:W177)</f>
        <v>2560.2000000000003</v>
      </c>
      <c r="X178" s="21">
        <f t="shared" ref="X178:Z178" si="200">SUM(X146:X177)</f>
        <v>28857</v>
      </c>
      <c r="Y178" s="37">
        <f t="shared" si="200"/>
        <v>2557.1000000000004</v>
      </c>
      <c r="Z178" s="21">
        <f t="shared" si="200"/>
        <v>28863</v>
      </c>
      <c r="AA178" s="21">
        <f>AVERAGE(AA146:AA177)</f>
        <v>0.96875</v>
      </c>
      <c r="AB178" s="21">
        <f t="shared" ref="AB178:AD178" si="201">AVERAGE(AB146:AB177)</f>
        <v>0.8125</v>
      </c>
      <c r="AC178" s="21">
        <f t="shared" si="201"/>
        <v>8.6875</v>
      </c>
      <c r="AD178" s="21">
        <f t="shared" si="201"/>
        <v>96.527777777777771</v>
      </c>
    </row>
    <row r="179" spans="1:30" s="10" customFormat="1" ht="30" customHeight="1" x14ac:dyDescent="0.25">
      <c r="A179" s="7" t="s">
        <v>31</v>
      </c>
      <c r="B179" s="8">
        <v>1</v>
      </c>
      <c r="C179" s="45" t="s">
        <v>142</v>
      </c>
      <c r="D179" s="23" t="s">
        <v>221</v>
      </c>
      <c r="E179" s="24">
        <f t="shared" ref="E179:E183" si="202">IF(D179="закрыта",2,0)</f>
        <v>0</v>
      </c>
      <c r="F179" s="18"/>
      <c r="G179" s="18"/>
      <c r="H179" s="18"/>
      <c r="I179" s="18"/>
      <c r="J179" s="18"/>
      <c r="K179" s="18"/>
      <c r="L179" s="18">
        <v>16</v>
      </c>
      <c r="M179" s="17">
        <v>300</v>
      </c>
      <c r="N179" s="24">
        <f>IF(G179=(H179+I179+J179+K179),1,0)</f>
        <v>1</v>
      </c>
      <c r="O179" s="24">
        <f>IF(G179=M179,1,0)</f>
        <v>0</v>
      </c>
      <c r="P179" s="24">
        <f>IF(F179=L179,1,0)</f>
        <v>0</v>
      </c>
      <c r="Q179" s="18"/>
      <c r="R179" s="18"/>
      <c r="S179" s="18">
        <v>10</v>
      </c>
      <c r="T179" s="18">
        <v>5</v>
      </c>
      <c r="U179" s="24">
        <f t="shared" ref="U179" si="203">IF(Q179=S179,1,0)</f>
        <v>0</v>
      </c>
      <c r="V179" s="24">
        <f t="shared" ref="V179" si="204">IF(R179=T179,1,0)</f>
        <v>0</v>
      </c>
      <c r="W179" s="18"/>
      <c r="X179" s="18"/>
      <c r="Y179" s="18">
        <v>6</v>
      </c>
      <c r="Z179" s="18">
        <v>16</v>
      </c>
      <c r="AA179" s="24">
        <f t="shared" ref="AA179" si="205">IF(W179=Y179,1,0)</f>
        <v>0</v>
      </c>
      <c r="AB179" s="24">
        <f t="shared" ref="AB179" si="206">IF(X179=Z179,1,0)</f>
        <v>0</v>
      </c>
      <c r="AC179" s="24">
        <f>E179+N179+O179+P179+U179+V179+AA179+AB179</f>
        <v>1</v>
      </c>
      <c r="AD179" s="24">
        <f t="shared" si="196"/>
        <v>11.111111111111111</v>
      </c>
    </row>
    <row r="180" spans="1:30" s="10" customFormat="1" ht="30" customHeight="1" x14ac:dyDescent="0.25">
      <c r="A180" s="7" t="s">
        <v>16</v>
      </c>
      <c r="B180" s="8">
        <v>2</v>
      </c>
      <c r="C180" s="41" t="s">
        <v>143</v>
      </c>
      <c r="D180" s="23" t="s">
        <v>222</v>
      </c>
      <c r="E180" s="24">
        <f t="shared" si="202"/>
        <v>2</v>
      </c>
      <c r="F180" s="19">
        <v>44</v>
      </c>
      <c r="G180" s="19">
        <v>3563</v>
      </c>
      <c r="H180" s="19">
        <v>924</v>
      </c>
      <c r="I180" s="19">
        <v>2283</v>
      </c>
      <c r="J180" s="19">
        <v>356</v>
      </c>
      <c r="K180" s="19"/>
      <c r="L180" s="18">
        <v>44</v>
      </c>
      <c r="M180" s="17">
        <v>3563</v>
      </c>
      <c r="N180" s="24">
        <f>IF(G180=(H180+I180+J180+K180),1,0)</f>
        <v>1</v>
      </c>
      <c r="O180" s="24">
        <f>IF(G180=M180,1,0)</f>
        <v>1</v>
      </c>
      <c r="P180" s="24">
        <f>IF(F180=L180,1,0)</f>
        <v>1</v>
      </c>
      <c r="Q180" s="18">
        <v>45</v>
      </c>
      <c r="R180" s="18">
        <v>7</v>
      </c>
      <c r="S180" s="18">
        <v>45</v>
      </c>
      <c r="T180" s="18">
        <v>7</v>
      </c>
      <c r="U180" s="24">
        <f t="shared" ref="U180:U183" si="207">IF(Q180=S180,1,0)</f>
        <v>1</v>
      </c>
      <c r="V180" s="24">
        <f t="shared" ref="V180:V183" si="208">IF(R180=T180,1,0)</f>
        <v>1</v>
      </c>
      <c r="W180" s="18">
        <v>56.9</v>
      </c>
      <c r="X180" s="18">
        <v>44</v>
      </c>
      <c r="Y180" s="18">
        <v>56.9</v>
      </c>
      <c r="Z180" s="18">
        <v>44</v>
      </c>
      <c r="AA180" s="24">
        <f t="shared" ref="AA180:AA183" si="209">IF(W180=Y180,1,0)</f>
        <v>1</v>
      </c>
      <c r="AB180" s="24">
        <f t="shared" ref="AB180:AB183" si="210">IF(X180=Z180,1,0)</f>
        <v>1</v>
      </c>
      <c r="AC180" s="24">
        <f>E180+N180+O180+P180+U180+V180+AA180+AB180</f>
        <v>9</v>
      </c>
      <c r="AD180" s="24">
        <f t="shared" si="196"/>
        <v>100</v>
      </c>
    </row>
    <row r="181" spans="1:30" ht="30" customHeight="1" x14ac:dyDescent="0.25">
      <c r="A181" s="39" t="s">
        <v>24</v>
      </c>
      <c r="B181" s="8">
        <v>3</v>
      </c>
      <c r="C181" s="9" t="s">
        <v>82</v>
      </c>
      <c r="D181" s="23" t="s">
        <v>221</v>
      </c>
      <c r="E181" s="24">
        <f t="shared" si="202"/>
        <v>0</v>
      </c>
      <c r="F181" s="31">
        <v>22</v>
      </c>
      <c r="G181" s="18">
        <v>7053</v>
      </c>
      <c r="H181" s="18">
        <v>1474</v>
      </c>
      <c r="I181" s="18">
        <v>1510</v>
      </c>
      <c r="J181" s="18">
        <v>2213</v>
      </c>
      <c r="K181" s="18">
        <v>1856</v>
      </c>
      <c r="L181" s="18">
        <v>22</v>
      </c>
      <c r="M181" s="17">
        <v>7053</v>
      </c>
      <c r="N181" s="24">
        <f>IF(G181=(H181+I181+J181+K181),1,0)</f>
        <v>1</v>
      </c>
      <c r="O181" s="24">
        <f>IF(G181=M181,1,0)</f>
        <v>1</v>
      </c>
      <c r="P181" s="24">
        <f>IF(F181=L181,1,0)</f>
        <v>1</v>
      </c>
      <c r="Q181" s="18">
        <v>66</v>
      </c>
      <c r="R181" s="18">
        <v>6</v>
      </c>
      <c r="S181" s="18">
        <v>66</v>
      </c>
      <c r="T181" s="18">
        <v>6</v>
      </c>
      <c r="U181" s="24">
        <f t="shared" si="207"/>
        <v>1</v>
      </c>
      <c r="V181" s="24">
        <f t="shared" si="208"/>
        <v>1</v>
      </c>
      <c r="W181" s="18">
        <v>72.400000000000006</v>
      </c>
      <c r="X181" s="18">
        <v>22</v>
      </c>
      <c r="Y181" s="18">
        <v>72.400000000000006</v>
      </c>
      <c r="Z181" s="18">
        <v>22</v>
      </c>
      <c r="AA181" s="24">
        <f t="shared" si="209"/>
        <v>1</v>
      </c>
      <c r="AB181" s="24">
        <f t="shared" si="210"/>
        <v>1</v>
      </c>
      <c r="AC181" s="24">
        <f>E181+N181+O181+P181+U181+V181+AA181+AB181</f>
        <v>7</v>
      </c>
      <c r="AD181" s="24">
        <f t="shared" si="196"/>
        <v>77.777777777777771</v>
      </c>
    </row>
    <row r="182" spans="1:30" ht="24.6" customHeight="1" x14ac:dyDescent="0.25">
      <c r="A182" s="7" t="s">
        <v>23</v>
      </c>
      <c r="B182" s="8">
        <v>4</v>
      </c>
      <c r="C182" s="9" t="s">
        <v>191</v>
      </c>
      <c r="D182" s="23" t="s">
        <v>221</v>
      </c>
      <c r="E182" s="24">
        <f t="shared" si="202"/>
        <v>0</v>
      </c>
      <c r="F182" s="18">
        <v>55</v>
      </c>
      <c r="G182" s="18">
        <v>4362</v>
      </c>
      <c r="H182" s="18">
        <v>1892</v>
      </c>
      <c r="I182" s="18">
        <v>1892</v>
      </c>
      <c r="J182" s="18">
        <v>112</v>
      </c>
      <c r="K182" s="18">
        <v>972</v>
      </c>
      <c r="L182" s="18">
        <v>58</v>
      </c>
      <c r="M182" s="17">
        <v>4362</v>
      </c>
      <c r="N182" s="24">
        <f>IF(G182=(H182+I182+J182+K182),1,0)</f>
        <v>0</v>
      </c>
      <c r="O182" s="24">
        <f>IF(G182=M182,1,0)</f>
        <v>1</v>
      </c>
      <c r="P182" s="24">
        <f>IF(F182=L182,1,0)</f>
        <v>0</v>
      </c>
      <c r="Q182" s="18">
        <v>40</v>
      </c>
      <c r="R182" s="18"/>
      <c r="S182" s="18">
        <v>37</v>
      </c>
      <c r="T182" s="18">
        <v>7</v>
      </c>
      <c r="U182" s="24">
        <f t="shared" si="207"/>
        <v>0</v>
      </c>
      <c r="V182" s="24">
        <f t="shared" si="208"/>
        <v>0</v>
      </c>
      <c r="W182" s="18">
        <v>47.4</v>
      </c>
      <c r="X182" s="18">
        <v>57</v>
      </c>
      <c r="Y182" s="18">
        <v>49.1</v>
      </c>
      <c r="Z182" s="18">
        <v>60</v>
      </c>
      <c r="AA182" s="24">
        <f t="shared" si="209"/>
        <v>0</v>
      </c>
      <c r="AB182" s="24">
        <f t="shared" si="210"/>
        <v>0</v>
      </c>
      <c r="AC182" s="24">
        <f>E182+N182+O182+P182+U182+V182+AA182+AB182</f>
        <v>1</v>
      </c>
      <c r="AD182" s="24">
        <f t="shared" si="196"/>
        <v>11.111111111111111</v>
      </c>
    </row>
    <row r="183" spans="1:30" ht="24.6" customHeight="1" x14ac:dyDescent="0.25">
      <c r="A183" s="39" t="s">
        <v>29</v>
      </c>
      <c r="B183" s="8">
        <v>5</v>
      </c>
      <c r="C183" s="9" t="s">
        <v>192</v>
      </c>
      <c r="D183" s="23" t="s">
        <v>222</v>
      </c>
      <c r="E183" s="24">
        <f t="shared" si="202"/>
        <v>2</v>
      </c>
      <c r="F183" s="18">
        <v>7</v>
      </c>
      <c r="G183" s="18">
        <v>4182</v>
      </c>
      <c r="H183" s="18">
        <v>867</v>
      </c>
      <c r="I183" s="18">
        <v>713</v>
      </c>
      <c r="J183" s="18">
        <v>2328</v>
      </c>
      <c r="K183" s="18">
        <v>274</v>
      </c>
      <c r="L183" s="18">
        <v>7</v>
      </c>
      <c r="M183" s="17">
        <v>4182</v>
      </c>
      <c r="N183" s="24">
        <f>IF(G183=(H183+I183+J183+K183),1,0)</f>
        <v>1</v>
      </c>
      <c r="O183" s="24">
        <f>IF(G183=M183,1,0)</f>
        <v>1</v>
      </c>
      <c r="P183" s="24">
        <f>IF(F183=L183,1,0)</f>
        <v>1</v>
      </c>
      <c r="Q183" s="18">
        <v>41</v>
      </c>
      <c r="R183" s="18">
        <v>6</v>
      </c>
      <c r="S183" s="18">
        <v>41</v>
      </c>
      <c r="T183" s="18">
        <v>6</v>
      </c>
      <c r="U183" s="24">
        <f t="shared" si="207"/>
        <v>1</v>
      </c>
      <c r="V183" s="24">
        <f t="shared" si="208"/>
        <v>1</v>
      </c>
      <c r="W183" s="18">
        <v>47.5</v>
      </c>
      <c r="X183" s="18">
        <v>7</v>
      </c>
      <c r="Y183" s="18">
        <v>47.5</v>
      </c>
      <c r="Z183" s="18">
        <v>7</v>
      </c>
      <c r="AA183" s="24">
        <f t="shared" si="209"/>
        <v>1</v>
      </c>
      <c r="AB183" s="24">
        <f t="shared" si="210"/>
        <v>1</v>
      </c>
      <c r="AC183" s="24">
        <f>E183+N183+O183+P183+U183+V183+AA183+AB183</f>
        <v>9</v>
      </c>
      <c r="AD183" s="24">
        <f t="shared" si="196"/>
        <v>100</v>
      </c>
    </row>
    <row r="184" spans="1:30" x14ac:dyDescent="0.25">
      <c r="M184" s="38"/>
    </row>
  </sheetData>
  <autoFilter ref="A8:AD183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показатель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2023-06-05T00:02:44Z</dcterms:modified>
</cp:coreProperties>
</file>